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K 1 - SO-01-Vlastní budo..." sheetId="2" r:id="rId2"/>
    <sheet name="DK 2 - SO-01-Vlastní budo..." sheetId="3" r:id="rId3"/>
    <sheet name="DK 3 - SO-01-Vlastní bud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'DK 1 - SO-01-Vlastní budo...'!$C$141:$K$294</definedName>
    <definedName name="_xlnm.Print_Area" localSheetId="1">'DK 1 - SO-01-Vlastní budo...'!$C$4:$J$76,'DK 1 - SO-01-Vlastní budo...'!$C$82:$J$123,'DK 1 - SO-01-Vlastní budo...'!$C$129:$K$294</definedName>
    <definedName name="_xlnm.Print_Titles" localSheetId="1">'DK 1 - SO-01-Vlastní budo...'!$141:$141</definedName>
    <definedName name="_xlnm._FilterDatabase" localSheetId="2" hidden="1">'DK 2 - SO-01-Vlastní budo...'!$C$141:$K$308</definedName>
    <definedName name="_xlnm.Print_Area" localSheetId="2">'DK 2 - SO-01-Vlastní budo...'!$C$4:$J$76,'DK 2 - SO-01-Vlastní budo...'!$C$82:$J$123,'DK 2 - SO-01-Vlastní budo...'!$C$129:$K$308</definedName>
    <definedName name="_xlnm.Print_Titles" localSheetId="2">'DK 2 - SO-01-Vlastní budo...'!$141:$141</definedName>
    <definedName name="_xlnm._FilterDatabase" localSheetId="3" hidden="1">'DK 3 - SO-01-Vlastní budo...'!$C$141:$K$292</definedName>
    <definedName name="_xlnm.Print_Area" localSheetId="3">'DK 3 - SO-01-Vlastní budo...'!$C$4:$J$76,'DK 3 - SO-01-Vlastní budo...'!$C$82:$J$123,'DK 3 - SO-01-Vlastní budo...'!$C$129:$K$292</definedName>
    <definedName name="_xlnm.Print_Titles" localSheetId="3">'DK 3 - SO-01-Vlastní budo...'!$141:$141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92"/>
  <c r="BH292"/>
  <c r="BG292"/>
  <c r="BE292"/>
  <c r="T292"/>
  <c r="T291"/>
  <c r="R292"/>
  <c r="R291"/>
  <c r="P292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T284"/>
  <c r="R285"/>
  <c r="R284"/>
  <c r="P285"/>
  <c r="P284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T227"/>
  <c r="R228"/>
  <c r="R227"/>
  <c r="P228"/>
  <c r="P227"/>
  <c r="BI226"/>
  <c r="BH226"/>
  <c r="BG226"/>
  <c r="BE226"/>
  <c r="T226"/>
  <c r="T225"/>
  <c r="R226"/>
  <c r="R225"/>
  <c r="P226"/>
  <c r="P225"/>
  <c r="BI224"/>
  <c r="BH224"/>
  <c r="BG224"/>
  <c r="BE224"/>
  <c r="T224"/>
  <c r="T223"/>
  <c r="R224"/>
  <c r="R223"/>
  <c r="P224"/>
  <c r="P223"/>
  <c r="BI222"/>
  <c r="BH222"/>
  <c r="BG222"/>
  <c r="BE222"/>
  <c r="T222"/>
  <c r="T221"/>
  <c r="R222"/>
  <c r="R221"/>
  <c r="P222"/>
  <c r="P221"/>
  <c r="BI220"/>
  <c r="BH220"/>
  <c r="BG220"/>
  <c r="BE220"/>
  <c r="T220"/>
  <c r="T219"/>
  <c r="R220"/>
  <c r="R219"/>
  <c r="P220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T199"/>
  <c r="R200"/>
  <c r="R199"/>
  <c r="P200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J139"/>
  <c r="J138"/>
  <c r="F138"/>
  <c r="F136"/>
  <c r="E134"/>
  <c r="J92"/>
  <c r="J91"/>
  <c r="F91"/>
  <c r="F89"/>
  <c r="E87"/>
  <c r="J18"/>
  <c r="E18"/>
  <c r="F139"/>
  <c r="J17"/>
  <c r="J12"/>
  <c r="J89"/>
  <c r="E7"/>
  <c r="E132"/>
  <c i="3" r="J37"/>
  <c r="J36"/>
  <c i="1" r="AY96"/>
  <c i="3" r="J35"/>
  <c i="1" r="AX96"/>
  <c i="3" r="BI308"/>
  <c r="BH308"/>
  <c r="BG308"/>
  <c r="BE308"/>
  <c r="T308"/>
  <c r="T307"/>
  <c r="R308"/>
  <c r="R307"/>
  <c r="P308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T300"/>
  <c r="R301"/>
  <c r="R300"/>
  <c r="P301"/>
  <c r="P300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6"/>
  <c r="BH256"/>
  <c r="BG256"/>
  <c r="BE256"/>
  <c r="T256"/>
  <c r="T255"/>
  <c r="R256"/>
  <c r="R255"/>
  <c r="P256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T232"/>
  <c r="R233"/>
  <c r="R232"/>
  <c r="P233"/>
  <c r="P232"/>
  <c r="BI231"/>
  <c r="BH231"/>
  <c r="BG231"/>
  <c r="BE231"/>
  <c r="T231"/>
  <c r="T230"/>
  <c r="R231"/>
  <c r="R230"/>
  <c r="P231"/>
  <c r="P230"/>
  <c r="BI229"/>
  <c r="BH229"/>
  <c r="BG229"/>
  <c r="BE229"/>
  <c r="T229"/>
  <c r="T228"/>
  <c r="R229"/>
  <c r="R228"/>
  <c r="P229"/>
  <c r="P228"/>
  <c r="BI227"/>
  <c r="BH227"/>
  <c r="BG227"/>
  <c r="BE227"/>
  <c r="T227"/>
  <c r="T226"/>
  <c r="R227"/>
  <c r="R226"/>
  <c r="P227"/>
  <c r="P226"/>
  <c r="BI225"/>
  <c r="BH225"/>
  <c r="BG225"/>
  <c r="BE225"/>
  <c r="T225"/>
  <c r="T224"/>
  <c r="R225"/>
  <c r="R224"/>
  <c r="P225"/>
  <c r="P224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T203"/>
  <c r="R204"/>
  <c r="R203"/>
  <c r="P204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J139"/>
  <c r="J138"/>
  <c r="F138"/>
  <c r="F136"/>
  <c r="E134"/>
  <c r="J92"/>
  <c r="J91"/>
  <c r="F91"/>
  <c r="F89"/>
  <c r="E87"/>
  <c r="J18"/>
  <c r="E18"/>
  <c r="F139"/>
  <c r="J17"/>
  <c r="J12"/>
  <c r="J136"/>
  <c r="E7"/>
  <c r="E132"/>
  <c i="2" r="J37"/>
  <c r="J36"/>
  <c i="1" r="AY95"/>
  <c i="2" r="J35"/>
  <c i="1" r="AX95"/>
  <c i="2" r="BI294"/>
  <c r="BH294"/>
  <c r="BG294"/>
  <c r="BE294"/>
  <c r="T294"/>
  <c r="T293"/>
  <c r="R294"/>
  <c r="R293"/>
  <c r="P294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T286"/>
  <c r="R287"/>
  <c r="R286"/>
  <c r="P287"/>
  <c r="P286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6"/>
  <c r="BH246"/>
  <c r="BG246"/>
  <c r="BE246"/>
  <c r="T246"/>
  <c r="T245"/>
  <c r="R246"/>
  <c r="R245"/>
  <c r="P246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T228"/>
  <c r="R229"/>
  <c r="R228"/>
  <c r="P229"/>
  <c r="P228"/>
  <c r="BI227"/>
  <c r="BH227"/>
  <c r="BG227"/>
  <c r="BE227"/>
  <c r="T227"/>
  <c r="T226"/>
  <c r="R227"/>
  <c r="R226"/>
  <c r="P227"/>
  <c r="P226"/>
  <c r="BI225"/>
  <c r="BH225"/>
  <c r="BG225"/>
  <c r="BE225"/>
  <c r="T225"/>
  <c r="T224"/>
  <c r="R225"/>
  <c r="R224"/>
  <c r="P225"/>
  <c r="P224"/>
  <c r="BI223"/>
  <c r="BH223"/>
  <c r="BG223"/>
  <c r="BE223"/>
  <c r="T223"/>
  <c r="T222"/>
  <c r="R223"/>
  <c r="R222"/>
  <c r="P223"/>
  <c r="P222"/>
  <c r="BI221"/>
  <c r="BH221"/>
  <c r="BG221"/>
  <c r="BE221"/>
  <c r="T221"/>
  <c r="T220"/>
  <c r="R221"/>
  <c r="R220"/>
  <c r="P221"/>
  <c r="P220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T200"/>
  <c r="R201"/>
  <c r="R200"/>
  <c r="P201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136"/>
  <c r="E7"/>
  <c r="E85"/>
  <c i="1" r="L90"/>
  <c r="AM90"/>
  <c r="AM89"/>
  <c r="L89"/>
  <c r="AM87"/>
  <c r="L87"/>
  <c r="L85"/>
  <c r="L84"/>
  <c i="4" r="BK292"/>
  <c r="BK290"/>
  <c r="BK289"/>
  <c r="J289"/>
  <c r="J288"/>
  <c r="J277"/>
  <c r="BK276"/>
  <c r="BK275"/>
  <c r="J273"/>
  <c r="BK272"/>
  <c r="J270"/>
  <c r="BK257"/>
  <c r="J255"/>
  <c r="BK254"/>
  <c r="BK249"/>
  <c r="BK245"/>
  <c r="BK243"/>
  <c r="BK241"/>
  <c r="J233"/>
  <c r="BK222"/>
  <c r="J220"/>
  <c r="J216"/>
  <c r="BK212"/>
  <c r="J210"/>
  <c r="J203"/>
  <c r="BK196"/>
  <c r="J195"/>
  <c r="J187"/>
  <c r="BK181"/>
  <c r="BK179"/>
  <c r="J177"/>
  <c r="J175"/>
  <c r="J173"/>
  <c r="J170"/>
  <c r="BK163"/>
  <c r="J160"/>
  <c r="BK151"/>
  <c r="BK149"/>
  <c r="J147"/>
  <c r="BK145"/>
  <c i="3" r="BK308"/>
  <c r="J306"/>
  <c r="J305"/>
  <c r="BK304"/>
  <c r="J303"/>
  <c r="BK301"/>
  <c r="J297"/>
  <c r="BK295"/>
  <c r="BK291"/>
  <c r="BK290"/>
  <c r="J285"/>
  <c r="BK281"/>
  <c r="BK279"/>
  <c r="J275"/>
  <c r="BK270"/>
  <c r="BK264"/>
  <c r="BK260"/>
  <c r="BK256"/>
  <c r="J253"/>
  <c r="BK251"/>
  <c r="BK248"/>
  <c r="BK242"/>
  <c r="J238"/>
  <c r="BK233"/>
  <c r="BK231"/>
  <c r="J229"/>
  <c r="J223"/>
  <c r="J219"/>
  <c r="BK217"/>
  <c r="J202"/>
  <c r="BK195"/>
  <c r="J189"/>
  <c r="J187"/>
  <c r="BK181"/>
  <c r="J175"/>
  <c r="J167"/>
  <c r="BK165"/>
  <c r="BK160"/>
  <c r="J158"/>
  <c r="BK156"/>
  <c r="BK149"/>
  <c i="2" r="BK292"/>
  <c r="BK291"/>
  <c r="J289"/>
  <c r="J281"/>
  <c r="BK276"/>
  <c r="J271"/>
  <c r="BK264"/>
  <c r="J257"/>
  <c r="BK254"/>
  <c r="BK243"/>
  <c r="BK240"/>
  <c r="BK229"/>
  <c r="BK227"/>
  <c r="BK225"/>
  <c r="BK214"/>
  <c r="J212"/>
  <c r="J208"/>
  <c r="J204"/>
  <c r="J199"/>
  <c r="BK192"/>
  <c r="J190"/>
  <c r="J182"/>
  <c r="BK180"/>
  <c r="J177"/>
  <c r="J176"/>
  <c r="J167"/>
  <c r="BK164"/>
  <c r="BK159"/>
  <c r="BK157"/>
  <c r="BK150"/>
  <c r="BK146"/>
  <c i="4" r="BK248"/>
  <c r="BK242"/>
  <c r="J241"/>
  <c r="J240"/>
  <c r="BK239"/>
  <c r="J237"/>
  <c r="BK231"/>
  <c r="J228"/>
  <c r="BK226"/>
  <c r="J224"/>
  <c r="J214"/>
  <c r="BK200"/>
  <c r="J196"/>
  <c r="J191"/>
  <c r="BK189"/>
  <c r="J181"/>
  <c r="BK176"/>
  <c r="BK172"/>
  <c r="BK170"/>
  <c r="BK167"/>
  <c r="J166"/>
  <c r="J158"/>
  <c r="J156"/>
  <c r="BK154"/>
  <c r="J149"/>
  <c i="3" r="J308"/>
  <c r="BK306"/>
  <c r="BK305"/>
  <c r="BK298"/>
  <c r="BK297"/>
  <c r="J288"/>
  <c r="J279"/>
  <c r="J277"/>
  <c r="BK275"/>
  <c r="J274"/>
  <c r="BK272"/>
  <c r="J268"/>
  <c r="J262"/>
  <c r="BK259"/>
  <c r="J251"/>
  <c r="J249"/>
  <c r="J248"/>
  <c r="J244"/>
  <c r="J236"/>
  <c r="BK235"/>
  <c r="J231"/>
  <c r="BK229"/>
  <c r="BK223"/>
  <c r="J221"/>
  <c r="BK219"/>
  <c r="BK211"/>
  <c r="BK207"/>
  <c r="J198"/>
  <c r="J195"/>
  <c r="BK189"/>
  <c r="J185"/>
  <c r="J170"/>
  <c r="J169"/>
  <c r="BK158"/>
  <c r="BK151"/>
  <c r="J149"/>
  <c r="J145"/>
  <c i="2" r="BK294"/>
  <c r="J291"/>
  <c r="J290"/>
  <c r="J287"/>
  <c r="BK281"/>
  <c r="BK279"/>
  <c r="J277"/>
  <c r="J276"/>
  <c r="J273"/>
  <c r="BK269"/>
  <c r="BK265"/>
  <c r="BK263"/>
  <c r="J259"/>
  <c r="J256"/>
  <c r="J252"/>
  <c r="BK242"/>
  <c r="J241"/>
  <c r="BK238"/>
  <c r="BK234"/>
  <c r="BK232"/>
  <c r="J227"/>
  <c r="J223"/>
  <c r="J221"/>
  <c r="J219"/>
  <c r="BK217"/>
  <c r="J210"/>
  <c r="J206"/>
  <c r="J201"/>
  <c r="BK195"/>
  <c r="J192"/>
  <c r="J188"/>
  <c r="J186"/>
  <c r="J180"/>
  <c r="J178"/>
  <c r="J171"/>
  <c r="BK169"/>
  <c r="J166"/>
  <c r="J164"/>
  <c r="J162"/>
  <c r="J160"/>
  <c r="J155"/>
  <c r="BK153"/>
  <c r="BK148"/>
  <c r="BK145"/>
  <c i="4" r="J292"/>
  <c r="J290"/>
  <c r="BK288"/>
  <c r="BK287"/>
  <c r="J285"/>
  <c r="BK282"/>
  <c r="BK281"/>
  <c r="BK279"/>
  <c r="BK277"/>
  <c r="J275"/>
  <c r="BK267"/>
  <c r="J265"/>
  <c r="BK263"/>
  <c r="J262"/>
  <c r="J261"/>
  <c r="BK255"/>
  <c r="J251"/>
  <c r="BK250"/>
  <c r="J242"/>
  <c r="BK237"/>
  <c r="BK235"/>
  <c r="BK228"/>
  <c r="J226"/>
  <c r="J222"/>
  <c r="BK220"/>
  <c r="J218"/>
  <c r="BK208"/>
  <c r="BK198"/>
  <c r="J194"/>
  <c r="BK191"/>
  <c r="J189"/>
  <c r="J185"/>
  <c r="J179"/>
  <c r="J176"/>
  <c r="BK173"/>
  <c r="BK166"/>
  <c r="BK165"/>
  <c r="J163"/>
  <c r="J161"/>
  <c r="J151"/>
  <c r="BK147"/>
  <c i="3" r="BK303"/>
  <c r="J295"/>
  <c r="BK293"/>
  <c r="BK285"/>
  <c r="J283"/>
  <c r="BK274"/>
  <c r="J272"/>
  <c r="BK268"/>
  <c r="J267"/>
  <c r="BK265"/>
  <c r="J259"/>
  <c r="J256"/>
  <c r="BK247"/>
  <c r="J246"/>
  <c r="J233"/>
  <c r="J227"/>
  <c r="J225"/>
  <c r="BK221"/>
  <c r="J215"/>
  <c r="J213"/>
  <c r="BK204"/>
  <c r="BK200"/>
  <c r="J199"/>
  <c r="J180"/>
  <c r="J179"/>
  <c r="J177"/>
  <c r="BK175"/>
  <c r="BK167"/>
  <c r="BK163"/>
  <c r="J161"/>
  <c r="J156"/>
  <c r="BK154"/>
  <c r="J151"/>
  <c i="2" r="BK289"/>
  <c r="BK287"/>
  <c r="BK284"/>
  <c r="BK274"/>
  <c r="BK271"/>
  <c r="J268"/>
  <c r="J254"/>
  <c r="BK250"/>
  <c r="BK249"/>
  <c r="BK246"/>
  <c r="BK244"/>
  <c r="J243"/>
  <c r="J240"/>
  <c r="BK231"/>
  <c r="J229"/>
  <c r="BK223"/>
  <c r="BK221"/>
  <c r="J217"/>
  <c r="J215"/>
  <c r="BK208"/>
  <c r="BK204"/>
  <c r="BK201"/>
  <c r="BK197"/>
  <c r="BK196"/>
  <c r="J195"/>
  <c r="BK188"/>
  <c r="J184"/>
  <c r="BK182"/>
  <c r="BK177"/>
  <c r="BK176"/>
  <c r="J174"/>
  <c r="BK173"/>
  <c r="BK171"/>
  <c r="BK160"/>
  <c r="J157"/>
  <c r="J153"/>
  <c i="1" r="AS94"/>
  <c i="4" r="J287"/>
  <c r="BK285"/>
  <c r="J282"/>
  <c r="J281"/>
  <c r="J279"/>
  <c r="J276"/>
  <c r="J272"/>
  <c r="BK270"/>
  <c r="J268"/>
  <c r="J267"/>
  <c r="BK262"/>
  <c r="BK261"/>
  <c r="BK259"/>
  <c r="BK252"/>
  <c r="BK251"/>
  <c r="J250"/>
  <c r="J249"/>
  <c r="J248"/>
  <c r="J239"/>
  <c r="J231"/>
  <c r="J230"/>
  <c r="BK224"/>
  <c r="BK210"/>
  <c r="BK206"/>
  <c r="J204"/>
  <c r="BK203"/>
  <c r="J198"/>
  <c r="BK195"/>
  <c r="BK187"/>
  <c r="BK185"/>
  <c r="BK183"/>
  <c r="BK175"/>
  <c r="J165"/>
  <c r="BK161"/>
  <c r="BK160"/>
  <c r="BK158"/>
  <c r="J154"/>
  <c r="J145"/>
  <c i="3" r="J301"/>
  <c r="J298"/>
  <c r="J291"/>
  <c r="J290"/>
  <c r="BK288"/>
  <c r="BK287"/>
  <c r="J281"/>
  <c r="BK277"/>
  <c r="BK267"/>
  <c r="J264"/>
  <c r="BK262"/>
  <c r="BK254"/>
  <c r="BK249"/>
  <c r="BK244"/>
  <c r="J242"/>
  <c r="BK240"/>
  <c r="BK238"/>
  <c r="BK236"/>
  <c r="BK225"/>
  <c r="BK215"/>
  <c r="BK213"/>
  <c r="J211"/>
  <c r="J209"/>
  <c r="J207"/>
  <c r="BK202"/>
  <c r="J200"/>
  <c r="BK199"/>
  <c r="BK198"/>
  <c r="J193"/>
  <c r="J191"/>
  <c r="BK187"/>
  <c r="BK185"/>
  <c r="BK183"/>
  <c r="BK180"/>
  <c r="BK179"/>
  <c r="BK177"/>
  <c r="J173"/>
  <c r="BK169"/>
  <c r="J163"/>
  <c r="J154"/>
  <c r="BK147"/>
  <c r="BK145"/>
  <c i="2" r="J284"/>
  <c r="BK283"/>
  <c r="J279"/>
  <c r="J274"/>
  <c r="J269"/>
  <c r="BK268"/>
  <c r="J266"/>
  <c r="J265"/>
  <c r="J261"/>
  <c r="BK259"/>
  <c r="BK256"/>
  <c r="BK253"/>
  <c r="J249"/>
  <c r="J242"/>
  <c r="J236"/>
  <c r="J234"/>
  <c r="J232"/>
  <c r="J231"/>
  <c r="J225"/>
  <c r="BK212"/>
  <c r="BK210"/>
  <c r="BK206"/>
  <c r="J197"/>
  <c r="BK190"/>
  <c r="BK184"/>
  <c r="BK178"/>
  <c r="BK174"/>
  <c r="J173"/>
  <c r="BK167"/>
  <c r="J159"/>
  <c r="J150"/>
  <c r="J148"/>
  <c i="4" r="BK273"/>
  <c r="BK268"/>
  <c r="BK265"/>
  <c r="J263"/>
  <c r="J259"/>
  <c r="J257"/>
  <c r="J254"/>
  <c r="J252"/>
  <c r="J245"/>
  <c r="J243"/>
  <c r="BK240"/>
  <c r="J235"/>
  <c r="BK233"/>
  <c r="BK230"/>
  <c r="BK218"/>
  <c r="BK216"/>
  <c r="BK214"/>
  <c r="J212"/>
  <c r="J208"/>
  <c r="J206"/>
  <c r="BK204"/>
  <c r="J200"/>
  <c r="BK194"/>
  <c r="J183"/>
  <c r="BK177"/>
  <c r="J172"/>
  <c r="J167"/>
  <c r="BK156"/>
  <c i="3" r="J304"/>
  <c r="J293"/>
  <c r="J287"/>
  <c r="BK283"/>
  <c r="J270"/>
  <c r="J265"/>
  <c r="J260"/>
  <c r="J254"/>
  <c r="BK253"/>
  <c r="J247"/>
  <c r="BK246"/>
  <c r="J240"/>
  <c r="J235"/>
  <c r="BK227"/>
  <c r="J217"/>
  <c r="BK209"/>
  <c r="J204"/>
  <c r="BK193"/>
  <c r="BK191"/>
  <c r="J183"/>
  <c r="J181"/>
  <c r="BK173"/>
  <c r="BK170"/>
  <c r="J165"/>
  <c r="BK161"/>
  <c r="J160"/>
  <c r="J147"/>
  <c i="2" r="J294"/>
  <c r="J292"/>
  <c r="BK290"/>
  <c r="J283"/>
  <c r="BK277"/>
  <c r="BK273"/>
  <c r="BK266"/>
  <c r="J264"/>
  <c r="J263"/>
  <c r="BK261"/>
  <c r="BK257"/>
  <c r="J253"/>
  <c r="BK252"/>
  <c r="J250"/>
  <c r="J246"/>
  <c r="J244"/>
  <c r="BK241"/>
  <c r="J238"/>
  <c r="BK236"/>
  <c r="BK219"/>
  <c r="BK215"/>
  <c r="J214"/>
  <c r="BK199"/>
  <c r="J196"/>
  <c r="BK186"/>
  <c r="J169"/>
  <c r="BK166"/>
  <c r="BK162"/>
  <c r="BK155"/>
  <c r="J146"/>
  <c r="J145"/>
  <c l="1" r="P144"/>
  <c r="T144"/>
  <c r="P170"/>
  <c r="R194"/>
  <c r="BK203"/>
  <c r="J203"/>
  <c r="J104"/>
  <c r="BK213"/>
  <c r="J213"/>
  <c r="J105"/>
  <c r="P230"/>
  <c r="BK239"/>
  <c r="J239"/>
  <c r="J113"/>
  <c r="R248"/>
  <c r="P267"/>
  <c r="R272"/>
  <c r="T280"/>
  <c r="P288"/>
  <c r="P285"/>
  <c i="3" r="T144"/>
  <c r="T172"/>
  <c r="T206"/>
  <c r="T234"/>
  <c r="T237"/>
  <c r="R280"/>
  <c r="T286"/>
  <c i="2" r="BK152"/>
  <c r="J152"/>
  <c r="J99"/>
  <c r="BK170"/>
  <c r="J170"/>
  <c r="J100"/>
  <c r="BK194"/>
  <c r="J194"/>
  <c r="J101"/>
  <c r="R213"/>
  <c r="BK233"/>
  <c r="J233"/>
  <c r="J112"/>
  <c r="R239"/>
  <c r="T248"/>
  <c r="P272"/>
  <c r="R280"/>
  <c i="3" r="R144"/>
  <c r="R172"/>
  <c r="T197"/>
  <c r="R206"/>
  <c r="R216"/>
  <c r="R234"/>
  <c r="R245"/>
  <c r="BK258"/>
  <c r="J258"/>
  <c r="J115"/>
  <c r="BK280"/>
  <c r="J280"/>
  <c r="J116"/>
  <c r="BK286"/>
  <c r="J286"/>
  <c r="J117"/>
  <c r="BK294"/>
  <c r="J294"/>
  <c r="J118"/>
  <c r="T302"/>
  <c r="T299"/>
  <c i="2" r="BK144"/>
  <c r="J144"/>
  <c r="J98"/>
  <c r="R144"/>
  <c r="T152"/>
  <c r="P194"/>
  <c r="P203"/>
  <c r="R230"/>
  <c r="T233"/>
  <c r="BK248"/>
  <c r="J248"/>
  <c r="J115"/>
  <c r="BK267"/>
  <c r="J267"/>
  <c r="J116"/>
  <c r="BK272"/>
  <c r="J272"/>
  <c r="J117"/>
  <c r="BK280"/>
  <c r="J280"/>
  <c r="J118"/>
  <c r="R288"/>
  <c r="R285"/>
  <c i="3" r="P144"/>
  <c r="R153"/>
  <c r="T153"/>
  <c r="P197"/>
  <c r="BK206"/>
  <c r="J206"/>
  <c r="J104"/>
  <c r="BK216"/>
  <c r="J216"/>
  <c r="J105"/>
  <c r="P234"/>
  <c r="P237"/>
  <c r="P245"/>
  <c r="R258"/>
  <c r="T280"/>
  <c r="P294"/>
  <c r="BK302"/>
  <c r="J302"/>
  <c r="J121"/>
  <c i="4" r="T153"/>
  <c i="2" r="R152"/>
  <c r="T170"/>
  <c r="R203"/>
  <c r="T213"/>
  <c r="BK230"/>
  <c r="J230"/>
  <c r="J111"/>
  <c r="P233"/>
  <c r="P239"/>
  <c r="R267"/>
  <c r="P280"/>
  <c r="T288"/>
  <c r="T285"/>
  <c i="3" r="P153"/>
  <c r="BK172"/>
  <c r="J172"/>
  <c r="J100"/>
  <c r="BK197"/>
  <c r="J197"/>
  <c r="J101"/>
  <c r="P206"/>
  <c r="P216"/>
  <c r="BK234"/>
  <c r="J234"/>
  <c r="J111"/>
  <c r="R237"/>
  <c r="T245"/>
  <c r="T258"/>
  <c r="P286"/>
  <c r="R294"/>
  <c r="R302"/>
  <c r="R299"/>
  <c i="4" r="R202"/>
  <c i="2" r="P152"/>
  <c r="R170"/>
  <c r="T194"/>
  <c r="T203"/>
  <c r="P213"/>
  <c r="T230"/>
  <c r="R233"/>
  <c r="T239"/>
  <c r="P248"/>
  <c r="T267"/>
  <c r="T272"/>
  <c r="BK288"/>
  <c r="J288"/>
  <c r="J121"/>
  <c i="3" r="BK144"/>
  <c r="J144"/>
  <c r="J98"/>
  <c r="BK153"/>
  <c r="J153"/>
  <c r="J99"/>
  <c r="P172"/>
  <c r="R197"/>
  <c r="T216"/>
  <c r="BK237"/>
  <c r="J237"/>
  <c r="J112"/>
  <c r="BK245"/>
  <c r="J245"/>
  <c r="J113"/>
  <c r="P258"/>
  <c r="P280"/>
  <c r="R286"/>
  <c r="T294"/>
  <c r="P302"/>
  <c r="P299"/>
  <c i="4" r="BK144"/>
  <c r="J144"/>
  <c r="J98"/>
  <c r="P144"/>
  <c r="R144"/>
  <c r="T144"/>
  <c r="BK153"/>
  <c r="J153"/>
  <c r="J99"/>
  <c r="P153"/>
  <c r="R153"/>
  <c r="BK169"/>
  <c r="J169"/>
  <c r="J100"/>
  <c r="P169"/>
  <c r="R169"/>
  <c r="T169"/>
  <c r="BK193"/>
  <c r="J193"/>
  <c r="J101"/>
  <c r="P193"/>
  <c r="R193"/>
  <c r="T193"/>
  <c r="BK202"/>
  <c r="J202"/>
  <c r="J104"/>
  <c r="P202"/>
  <c r="T202"/>
  <c r="BK211"/>
  <c r="J211"/>
  <c r="J105"/>
  <c r="P211"/>
  <c r="R211"/>
  <c r="T211"/>
  <c r="BK229"/>
  <c r="J229"/>
  <c r="J111"/>
  <c r="P229"/>
  <c r="R229"/>
  <c r="T229"/>
  <c r="BK232"/>
  <c r="J232"/>
  <c r="J112"/>
  <c r="P232"/>
  <c r="R232"/>
  <c r="T232"/>
  <c r="BK238"/>
  <c r="J238"/>
  <c r="J113"/>
  <c r="P238"/>
  <c r="R238"/>
  <c r="T238"/>
  <c r="BK247"/>
  <c r="J247"/>
  <c r="J115"/>
  <c r="P247"/>
  <c r="R247"/>
  <c r="T247"/>
  <c r="BK266"/>
  <c r="J266"/>
  <c r="J116"/>
  <c r="P266"/>
  <c r="R266"/>
  <c r="T266"/>
  <c r="BK271"/>
  <c r="J271"/>
  <c r="J117"/>
  <c r="P271"/>
  <c r="R271"/>
  <c r="T271"/>
  <c r="BK278"/>
  <c r="J278"/>
  <c r="J118"/>
  <c r="P278"/>
  <c r="R278"/>
  <c r="T278"/>
  <c r="BK286"/>
  <c r="J286"/>
  <c r="J121"/>
  <c r="P286"/>
  <c r="P283"/>
  <c r="R286"/>
  <c r="R283"/>
  <c r="T286"/>
  <c r="T283"/>
  <c r="BF273"/>
  <c i="2" r="J89"/>
  <c r="BF150"/>
  <c r="BF160"/>
  <c r="BF167"/>
  <c r="BF197"/>
  <c r="BF199"/>
  <c r="BF217"/>
  <c r="BF227"/>
  <c r="BF240"/>
  <c r="BF243"/>
  <c r="BF250"/>
  <c r="BF256"/>
  <c r="BF259"/>
  <c r="BF265"/>
  <c r="BF276"/>
  <c r="BF277"/>
  <c r="BF281"/>
  <c r="BF284"/>
  <c r="BF290"/>
  <c r="BF294"/>
  <c r="BK224"/>
  <c r="J224"/>
  <c r="J108"/>
  <c r="BK245"/>
  <c r="J245"/>
  <c r="J114"/>
  <c i="3" r="J89"/>
  <c r="BF145"/>
  <c r="BF169"/>
  <c r="BF181"/>
  <c r="BF207"/>
  <c r="BF213"/>
  <c r="BF225"/>
  <c r="BF251"/>
  <c r="BF270"/>
  <c r="BF277"/>
  <c r="BF285"/>
  <c r="BF291"/>
  <c r="BF298"/>
  <c r="BF301"/>
  <c r="BF304"/>
  <c r="BF305"/>
  <c r="BK203"/>
  <c r="J203"/>
  <c r="J102"/>
  <c r="BK224"/>
  <c r="J224"/>
  <c r="J106"/>
  <c r="BK232"/>
  <c r="J232"/>
  <c r="J110"/>
  <c r="BK300"/>
  <c r="J300"/>
  <c r="J120"/>
  <c r="BK307"/>
  <c r="J307"/>
  <c r="J122"/>
  <c i="4" r="E85"/>
  <c r="F92"/>
  <c r="BF154"/>
  <c r="BF170"/>
  <c r="BF176"/>
  <c r="BF179"/>
  <c r="BF198"/>
  <c r="BF210"/>
  <c r="BF212"/>
  <c r="BF218"/>
  <c r="BF222"/>
  <c r="BF231"/>
  <c r="BF235"/>
  <c r="BF239"/>
  <c r="BF257"/>
  <c r="BF259"/>
  <c r="BF263"/>
  <c r="BF270"/>
  <c r="BF272"/>
  <c i="2" r="BF157"/>
  <c r="BF164"/>
  <c r="BF166"/>
  <c r="BF169"/>
  <c r="BF173"/>
  <c r="BF177"/>
  <c r="BF182"/>
  <c r="BF184"/>
  <c r="BF196"/>
  <c r="BF210"/>
  <c r="BF221"/>
  <c r="BF223"/>
  <c r="BF225"/>
  <c r="BF229"/>
  <c r="BF241"/>
  <c r="BF242"/>
  <c r="BF246"/>
  <c r="BF252"/>
  <c r="BF254"/>
  <c r="BF264"/>
  <c r="BF271"/>
  <c r="BK200"/>
  <c r="J200"/>
  <c r="J102"/>
  <c r="BK228"/>
  <c r="J228"/>
  <c r="J110"/>
  <c r="BK286"/>
  <c r="J286"/>
  <c r="J120"/>
  <c i="3" r="E85"/>
  <c r="BF154"/>
  <c r="BF158"/>
  <c r="BF167"/>
  <c r="BF175"/>
  <c r="BF191"/>
  <c r="BF198"/>
  <c r="BF204"/>
  <c r="BF209"/>
  <c r="BF211"/>
  <c r="BF229"/>
  <c r="BF233"/>
  <c r="BF235"/>
  <c r="BF238"/>
  <c r="BF242"/>
  <c r="BF248"/>
  <c r="BF253"/>
  <c r="BF256"/>
  <c r="BF265"/>
  <c r="BF268"/>
  <c r="BF275"/>
  <c r="BF279"/>
  <c r="BF290"/>
  <c r="BF297"/>
  <c r="BF303"/>
  <c r="BK226"/>
  <c r="J226"/>
  <c r="J107"/>
  <c r="BK228"/>
  <c r="J228"/>
  <c r="J108"/>
  <c i="4" r="BF147"/>
  <c r="BF151"/>
  <c r="BF156"/>
  <c r="BF158"/>
  <c r="BF160"/>
  <c r="BF173"/>
  <c r="BF181"/>
  <c r="BF191"/>
  <c r="BF194"/>
  <c r="BF203"/>
  <c r="BF204"/>
  <c r="BF228"/>
  <c r="BF237"/>
  <c r="BF250"/>
  <c r="BF261"/>
  <c r="BF262"/>
  <c r="BF265"/>
  <c r="BF267"/>
  <c r="BF277"/>
  <c r="BF282"/>
  <c i="2" r="BF159"/>
  <c r="BF178"/>
  <c r="BF180"/>
  <c r="BF186"/>
  <c r="BF201"/>
  <c r="BF206"/>
  <c r="BF208"/>
  <c r="BF232"/>
  <c r="BF249"/>
  <c r="BF253"/>
  <c r="BF257"/>
  <c r="BF269"/>
  <c r="BF273"/>
  <c r="BF283"/>
  <c r="BK220"/>
  <c r="J220"/>
  <c r="J106"/>
  <c i="3" r="F92"/>
  <c r="BF149"/>
  <c r="BF160"/>
  <c r="BF165"/>
  <c r="BF173"/>
  <c r="BF199"/>
  <c r="BF202"/>
  <c r="BF219"/>
  <c r="BF223"/>
  <c r="BF246"/>
  <c r="BF264"/>
  <c r="BF272"/>
  <c r="BF283"/>
  <c i="4" r="J136"/>
  <c r="BF145"/>
  <c r="BF149"/>
  <c r="BF163"/>
  <c r="BF175"/>
  <c r="BF187"/>
  <c r="BF196"/>
  <c r="BF216"/>
  <c r="BF220"/>
  <c r="BF224"/>
  <c r="BF226"/>
  <c r="BF233"/>
  <c r="BF249"/>
  <c r="BF251"/>
  <c r="BF255"/>
  <c r="BF268"/>
  <c r="BF276"/>
  <c r="BF279"/>
  <c r="BF287"/>
  <c r="BF289"/>
  <c r="BF290"/>
  <c i="2" r="E132"/>
  <c r="F139"/>
  <c r="BF146"/>
  <c r="BF153"/>
  <c r="BF188"/>
  <c r="BF190"/>
  <c r="BF204"/>
  <c r="BF214"/>
  <c r="BF238"/>
  <c r="BF244"/>
  <c r="BF261"/>
  <c r="BF266"/>
  <c r="BF268"/>
  <c r="BF287"/>
  <c r="BF291"/>
  <c r="BK222"/>
  <c r="J222"/>
  <c r="J107"/>
  <c i="3" r="BF156"/>
  <c r="BF161"/>
  <c r="BF177"/>
  <c r="BF179"/>
  <c r="BF185"/>
  <c r="BF193"/>
  <c r="BF195"/>
  <c r="BF217"/>
  <c r="BF221"/>
  <c r="BF231"/>
  <c r="BF240"/>
  <c r="BF244"/>
  <c r="BF260"/>
  <c r="BF281"/>
  <c r="BF287"/>
  <c r="BF295"/>
  <c r="BF306"/>
  <c r="BK230"/>
  <c r="J230"/>
  <c r="J109"/>
  <c i="4" r="BF165"/>
  <c r="BF166"/>
  <c r="BF172"/>
  <c r="BF183"/>
  <c r="BF189"/>
  <c r="BF206"/>
  <c r="BF230"/>
  <c r="BF241"/>
  <c r="BF245"/>
  <c r="BF252"/>
  <c i="2" r="BF145"/>
  <c r="BF148"/>
  <c r="BF155"/>
  <c r="BF162"/>
  <c r="BF171"/>
  <c r="BF174"/>
  <c r="BF176"/>
  <c r="BF192"/>
  <c r="BF195"/>
  <c r="BF212"/>
  <c r="BF215"/>
  <c r="BF219"/>
  <c r="BF231"/>
  <c r="BF234"/>
  <c r="BF236"/>
  <c r="BF263"/>
  <c r="BF274"/>
  <c r="BF279"/>
  <c r="BF289"/>
  <c r="BF292"/>
  <c r="BK226"/>
  <c r="J226"/>
  <c r="J109"/>
  <c r="BK293"/>
  <c r="J293"/>
  <c r="J122"/>
  <c i="3" r="BF147"/>
  <c r="BF151"/>
  <c r="BF163"/>
  <c r="BF170"/>
  <c r="BF180"/>
  <c r="BF183"/>
  <c r="BF187"/>
  <c r="BF189"/>
  <c r="BF200"/>
  <c r="BF215"/>
  <c r="BF227"/>
  <c r="BF236"/>
  <c r="BF247"/>
  <c r="BF249"/>
  <c r="BF254"/>
  <c r="BF259"/>
  <c r="BF262"/>
  <c r="BF267"/>
  <c r="BF274"/>
  <c r="BF288"/>
  <c r="BF293"/>
  <c r="BF308"/>
  <c r="BK255"/>
  <c r="J255"/>
  <c r="J114"/>
  <c i="4" r="BF161"/>
  <c r="BF167"/>
  <c r="BF177"/>
  <c r="BF185"/>
  <c r="BF195"/>
  <c r="BF200"/>
  <c r="BF208"/>
  <c r="BF214"/>
  <c r="BF240"/>
  <c r="BF242"/>
  <c r="BF243"/>
  <c r="BF248"/>
  <c r="BF254"/>
  <c r="BF275"/>
  <c r="BF281"/>
  <c r="BF285"/>
  <c r="BF288"/>
  <c r="BF292"/>
  <c r="BK199"/>
  <c r="J199"/>
  <c r="J102"/>
  <c r="BK219"/>
  <c r="J219"/>
  <c r="J106"/>
  <c r="BK221"/>
  <c r="J221"/>
  <c r="J107"/>
  <c r="BK223"/>
  <c r="J223"/>
  <c r="J108"/>
  <c r="BK225"/>
  <c r="J225"/>
  <c r="J109"/>
  <c r="BK227"/>
  <c r="J227"/>
  <c r="J110"/>
  <c r="BK244"/>
  <c r="J244"/>
  <c r="J114"/>
  <c r="BK284"/>
  <c r="J284"/>
  <c r="J120"/>
  <c r="BK291"/>
  <c r="J291"/>
  <c r="J122"/>
  <c i="3" r="F35"/>
  <c i="1" r="BB96"/>
  <c i="3" r="F36"/>
  <c i="1" r="BC96"/>
  <c i="2" r="F36"/>
  <c i="1" r="BC95"/>
  <c i="2" r="F33"/>
  <c i="1" r="AZ95"/>
  <c i="4" r="J33"/>
  <c i="1" r="AV97"/>
  <c i="4" r="F36"/>
  <c i="1" r="BC97"/>
  <c i="3" r="F37"/>
  <c i="1" r="BD96"/>
  <c i="2" r="F37"/>
  <c i="1" r="BD95"/>
  <c i="2" r="F35"/>
  <c i="1" r="BB95"/>
  <c i="4" r="F35"/>
  <c i="1" r="BB97"/>
  <c i="2" r="J33"/>
  <c i="1" r="AV95"/>
  <c i="4" r="F37"/>
  <c i="1" r="BD97"/>
  <c i="4" r="F33"/>
  <c i="1" r="AZ97"/>
  <c i="3" r="F33"/>
  <c i="1" r="AZ96"/>
  <c i="3" r="J33"/>
  <c i="1" r="AV96"/>
  <c i="4" l="1" r="R143"/>
  <c i="2" r="T202"/>
  <c i="4" r="R201"/>
  <c i="3" r="T143"/>
  <c i="4" r="P201"/>
  <c r="T143"/>
  <c i="2" r="R202"/>
  <c i="3" r="R205"/>
  <c r="T205"/>
  <c r="P205"/>
  <c i="4" r="P143"/>
  <c r="P142"/>
  <c i="1" r="AU97"/>
  <c i="3" r="P143"/>
  <c r="P142"/>
  <c i="1" r="AU96"/>
  <c i="2" r="P202"/>
  <c r="R143"/>
  <c r="R142"/>
  <c r="T143"/>
  <c r="T142"/>
  <c i="3" r="R143"/>
  <c r="R142"/>
  <c i="4" r="T201"/>
  <c i="2" r="P143"/>
  <c r="P142"/>
  <c i="1" r="AU95"/>
  <c i="2" r="BK202"/>
  <c r="J202"/>
  <c r="J103"/>
  <c i="3" r="BK143"/>
  <c r="BK299"/>
  <c r="J299"/>
  <c r="J119"/>
  <c i="2" r="BK285"/>
  <c r="J285"/>
  <c r="J119"/>
  <c r="BK143"/>
  <c r="J143"/>
  <c r="J97"/>
  <c i="3" r="BK205"/>
  <c r="J205"/>
  <c r="J103"/>
  <c i="4" r="BK143"/>
  <c r="J143"/>
  <c r="J97"/>
  <c r="BK201"/>
  <c r="J201"/>
  <c r="J103"/>
  <c r="BK283"/>
  <c r="J283"/>
  <c r="J119"/>
  <c r="F34"/>
  <c i="1" r="BA97"/>
  <c i="2" r="J34"/>
  <c i="1" r="AW95"/>
  <c r="AT95"/>
  <c r="BC94"/>
  <c r="W32"/>
  <c i="3" r="F34"/>
  <c i="1" r="BA96"/>
  <c r="BB94"/>
  <c r="W31"/>
  <c r="AZ94"/>
  <c r="AV94"/>
  <c r="AK29"/>
  <c i="4" r="J34"/>
  <c i="1" r="AW97"/>
  <c r="AT97"/>
  <c i="3" r="J34"/>
  <c i="1" r="AW96"/>
  <c r="AT96"/>
  <c r="BD94"/>
  <c r="W33"/>
  <c i="2" r="F34"/>
  <c i="1" r="BA95"/>
  <c i="3" l="1" r="BK142"/>
  <c r="J142"/>
  <c i="4" r="T142"/>
  <c i="3" r="T142"/>
  <c i="4" r="R142"/>
  <c i="3" r="J143"/>
  <c r="J97"/>
  <c i="4" r="BK142"/>
  <c r="J142"/>
  <c r="J96"/>
  <c i="2" r="BK142"/>
  <c r="J142"/>
  <c i="3" r="J30"/>
  <c i="1" r="AG96"/>
  <c r="AN96"/>
  <c r="BA94"/>
  <c r="W30"/>
  <c r="AY94"/>
  <c i="2" r="J30"/>
  <c i="1" r="AG95"/>
  <c r="AN95"/>
  <c r="AX94"/>
  <c r="AU94"/>
  <c r="W29"/>
  <c i="2" l="1" r="J96"/>
  <c i="3" r="J39"/>
  <c r="J96"/>
  <c i="2" r="J39"/>
  <c i="1" r="AW94"/>
  <c r="AK30"/>
  <c i="4" r="J30"/>
  <c i="1" r="AG97"/>
  <c r="AN97"/>
  <c i="4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<sst xmlns="http://schemas.openxmlformats.org/spreadsheetml/2006/main">
  <si>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</si>
  <si>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</si>
  <si>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</si>
  <si>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</si>
  <si>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</si>
  <si>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{94de1115-0432-412f-9bf0-2aac81c5b6d0}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</si>
  <si>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</si>
  <si>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</si>
  <si>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</si>
  <si>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</si>
  <si>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</si>
  <si>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</si>
  <si>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</si>
  <si>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</si>
  <si>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</si>
  <si>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</si>
  <si>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</si>
  <si>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koupelen a ostatních sociál. zařízení</t>
  </si>
  <si>
    <t>KSO:</t>
  </si>
  <si>
    <t>CC-CZ:</t>
  </si>
  <si>
    <t>Místo:</t>
  </si>
  <si>
    <t>Domov důchodců Dvůr Králové n.L.</t>
  </si>
  <si>
    <t>Datum:</t>
  </si>
  <si>
    <t>26. 10. 2021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</si>
  <si>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</si>
  <si>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</si>
  <si>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</si>
  <si>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</si>
  <si>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</si>
  <si>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</si>
  <si>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</si>
  <si>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Planning ART s.r.o.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</si>
  <si>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</si>
  <si>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</si>
  <si>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</si>
  <si>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</si>
  <si>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</si>
  <si>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</si>
  <si>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</si>
  <si>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</si>
  <si>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</si>
  <si>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</si>
  <si>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</si>
  <si>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</si>
  <si>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</si>
  <si>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</si>
  <si>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</si>
  <si>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</si>
  <si>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</si>
  <si>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</si>
  <si>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</si>
  <si>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</si>
  <si>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</si>
  <si>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</si>
  <si>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</si>
  <si>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</si>
  <si>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</si>
  <si>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</si>
  <si>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</si>
  <si>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</si>
  <si>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</si>
  <si>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</si>
  <si>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</si>
  <si>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</si>
  <si>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</si>
  <si>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</si>
  <si>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</si>
  <si>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</si>
  <si>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</si>
  <si>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</si>
  <si>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</si>
  <si>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</si>
  <si>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</si>
  <si>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</si>
  <si>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</si>
  <si>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</si>
  <si>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</si>
  <si>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</si>
  <si>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</si>
  <si>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</si>
  <si>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</si>
  <si>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DK 1</t>
  </si>
  <si>
    <t>SO-01-Vlastní budova-I etapa</t>
  </si>
  <si>
    <t>STA</t>
  </si>
  <si>
    <t>1</t>
  </si>
  <si>
    <t>{84f5d6fb-e217-44ce-8541-f5e0372385d5}</t>
  </si>
  <si>
    <t>DK 2</t>
  </si>
  <si>
    <t>SO-01-Vlastní budova-ii.etapa</t>
  </si>
  <si>
    <t>{0a225fe5-6198-4602-81f3-4ca403d1535a}</t>
  </si>
  <si>
    <t>DK 3</t>
  </si>
  <si>
    <t>SO-01-Vlastní budova-iiii.etapa</t>
  </si>
  <si>
    <t>{ff4d6d98-a307-4ce0-abbe-f83b4fe0332d}</t>
  </si>
  <si>
    <t>KRYCÍ LIST SOUPISU PRACÍ</t>
  </si>
  <si>
    <t>Objekt:</t>
  </si>
  <si>
    <t>DK 1 - SO-01-Vlastní budova-I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</si>
  <si>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</si>
  <si>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</si>
  <si>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</si>
  <si>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</si>
  <si>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</si>
  <si>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</si>
  <si>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</si>
  <si>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</si>
  <si>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</si>
  <si>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</si>
  <si>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</si>
  <si>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</si>
  <si>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</si>
  <si>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</si>
  <si>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</t>
  </si>
  <si>
    <t xml:space="preserve">    731 - Ústřední vytápění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</si>
  <si>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</si>
  <si>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</si>
  <si>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</si>
  <si>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</si>
  <si>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</si>
  <si>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</si>
  <si>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</si>
  <si>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</si>
  <si>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</si>
  <si>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</si>
  <si>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</si>
  <si>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</si>
  <si>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</si>
  <si>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</si>
  <si>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</si>
  <si>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</si>
  <si>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</si>
  <si>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</si>
  <si>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</si>
  <si>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</si>
  <si>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</si>
  <si>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</si>
  <si>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</si>
  <si>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</si>
  <si>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</si>
  <si>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</si>
  <si>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</si>
  <si>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</si>
  <si>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</si>
  <si>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</si>
  <si>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</si>
  <si>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</si>
  <si>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</si>
  <si>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</si>
  <si>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</si>
  <si>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zdiva tl do 30 mm maltou</t>
  </si>
  <si>
    <t>m2</t>
  </si>
  <si>
    <t>CS ÚRS 2021 01</t>
  </si>
  <si>
    <t>4</t>
  </si>
  <si>
    <t>2</t>
  </si>
  <si>
    <t>1941347237</t>
  </si>
  <si>
    <t>346001</t>
  </si>
  <si>
    <t xml:space="preserve">Úprava ostění u posuvných dveří dohozením cement. omítky a s doplněním kotevních trnů </t>
  </si>
  <si>
    <t>-1561902806</t>
  </si>
  <si>
    <t>VV</t>
  </si>
  <si>
    <t>12*2*0,15</t>
  </si>
  <si>
    <t>346244361</t>
  </si>
  <si>
    <t>Zazdívka o tl 65 mm rýh, nik nebo kapes z cihel pálených</t>
  </si>
  <si>
    <t>455772312</t>
  </si>
  <si>
    <t>48,0</t>
  </si>
  <si>
    <t>346272236.1</t>
  </si>
  <si>
    <t>Přizdívka z pórobetonových tvárnic tl 100 mm vč. podbetonování konstrukce</t>
  </si>
  <si>
    <t>818133286</t>
  </si>
  <si>
    <t xml:space="preserve">"předstěny WC"   1,0*1,2*16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</si>
  <si>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</si>
  <si>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</si>
  <si>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</si>
  <si>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</si>
  <si>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</si>
  <si>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1575056289</t>
  </si>
  <si>
    <t xml:space="preserve">"oprava stěn po odsekání obkladů"  19,06*4+34,57*2+20,83*8+70,91*2</t>
  </si>
  <si>
    <t>612135101</t>
  </si>
  <si>
    <t>Hrubá výplň rýh ve stěnách maltou jakékoli šířky rýhy</t>
  </si>
  <si>
    <t>1279576280</t>
  </si>
  <si>
    <t>4,0*16</t>
  </si>
  <si>
    <t>7</t>
  </si>
  <si>
    <t>612142001</t>
  </si>
  <si>
    <t>Potažení vnitřních stěn sklovláknitým pletivem vtlačeným do tenkovrstvé hmoty</t>
  </si>
  <si>
    <t>1061914089</t>
  </si>
  <si>
    <t>3,0*16*2+32,0</t>
  </si>
  <si>
    <t>8</t>
  </si>
  <si>
    <t>612311131</t>
  </si>
  <si>
    <t>Potažení vnitřních stěn vápenným štukem tloušťky do 3 mm</t>
  </si>
  <si>
    <t>249197101</t>
  </si>
  <si>
    <t>9</t>
  </si>
  <si>
    <t>631001</t>
  </si>
  <si>
    <t xml:space="preserve">Sešití a chemické kotvení rýh pro drážky ÚT </t>
  </si>
  <si>
    <t>bm</t>
  </si>
  <si>
    <t>-221327013</t>
  </si>
  <si>
    <t>36,0</t>
  </si>
  <si>
    <t>10</t>
  </si>
  <si>
    <t>631311214</t>
  </si>
  <si>
    <t>Mazanina tl do 80 mm z betonu prostého se zvýšenými nároky na prostředí tř. C 25/30</t>
  </si>
  <si>
    <t>m3</t>
  </si>
  <si>
    <t>-916491870</t>
  </si>
  <si>
    <t>115,76*0,08</t>
  </si>
  <si>
    <t>11</t>
  </si>
  <si>
    <t>631312141</t>
  </si>
  <si>
    <t>Doplnění rýh v dosavadních mazaninách betonem prostým</t>
  </si>
  <si>
    <t>-1335893773</t>
  </si>
  <si>
    <t>"v místě trasy ÚT" 81,0*0,1</t>
  </si>
  <si>
    <t>12</t>
  </si>
  <si>
    <t>632481213</t>
  </si>
  <si>
    <t>Separační vrstva z PE fólie</t>
  </si>
  <si>
    <t>-1737644232</t>
  </si>
  <si>
    <t>13</t>
  </si>
  <si>
    <t>632481215</t>
  </si>
  <si>
    <t>Separační vrstva z geotextilie-ochrana podlah</t>
  </si>
  <si>
    <t>316472403</t>
  </si>
  <si>
    <t>115,76</t>
  </si>
  <si>
    <t>14</t>
  </si>
  <si>
    <t>634112113</t>
  </si>
  <si>
    <t>Obvodová dilatace podlahovým páskem z pěnového PE mezi stěnou a mazaninou nebo potěrem v 80 mm</t>
  </si>
  <si>
    <t>m</t>
  </si>
  <si>
    <t>-2001678364</t>
  </si>
  <si>
    <t>Ostatní konstrukce a práce, bourání</t>
  </si>
  <si>
    <t>949101111</t>
  </si>
  <si>
    <t>Lešení pomocné pro objekty pozemních staveb s lešeňovou podlahou v do 1,9 m zatížení do 150 kg/m2</t>
  </si>
  <si>
    <t>210191886</t>
  </si>
  <si>
    <t>115,76+525,6</t>
  </si>
  <si>
    <t>16</t>
  </si>
  <si>
    <t>952901111</t>
  </si>
  <si>
    <t>Vyčištění budov bytové a občanské výstavby při výšce podlaží do 4 m</t>
  </si>
  <si>
    <t>1653912689</t>
  </si>
  <si>
    <t>17</t>
  </si>
  <si>
    <t>965001</t>
  </si>
  <si>
    <t xml:space="preserve">Vybourání podpodlahového souvrství -beton tl.100mm 2x,izolace,násyp tl.100mm  a uvedení do původního stavu</t>
  </si>
  <si>
    <t>-1654286422</t>
  </si>
  <si>
    <t>0,5*2</t>
  </si>
  <si>
    <t>18</t>
  </si>
  <si>
    <t>965002</t>
  </si>
  <si>
    <t>Šetrná demontáž sklopného zrcadla a uložení pro zpětné využití vč. repase</t>
  </si>
  <si>
    <t>ks</t>
  </si>
  <si>
    <t>2035748591</t>
  </si>
  <si>
    <t>19</t>
  </si>
  <si>
    <t>965003</t>
  </si>
  <si>
    <t xml:space="preserve">Demontáž a likvidace vybavení klientských koupelen -vybavení dle PD </t>
  </si>
  <si>
    <t>kpl</t>
  </si>
  <si>
    <t>-282491172</t>
  </si>
  <si>
    <t>20</t>
  </si>
  <si>
    <t>965042131</t>
  </si>
  <si>
    <t>Bourání podkladů pod dlažby nebo mazanin betonových nebo z litého asfaltu tl do 100 mm pl do 4 m2</t>
  </si>
  <si>
    <t>-432419228</t>
  </si>
  <si>
    <t>3,89*8*0,08</t>
  </si>
  <si>
    <t>965042141</t>
  </si>
  <si>
    <t>Bourání podkladů pod dlažby nebo mazanin betonových nebo z litého asfaltu tl do 100 mm pl přes 4 m2</t>
  </si>
  <si>
    <t>-600819405</t>
  </si>
  <si>
    <t>(4,64*4+7,63*2+25,41*2)*0,08</t>
  </si>
  <si>
    <t>22</t>
  </si>
  <si>
    <t>965081213</t>
  </si>
  <si>
    <t>Bourání podlah z dlaždic keramických nebo xylolitových tl do 10 mm plochy přes 1 m2</t>
  </si>
  <si>
    <t>-1190359953</t>
  </si>
  <si>
    <t>4,64*4+7,63*2+3,89*8+25,41*2</t>
  </si>
  <si>
    <t>23</t>
  </si>
  <si>
    <t>968062455</t>
  </si>
  <si>
    <t>Vybourání dřevěných dveřních zárubní pl do 2 m2</t>
  </si>
  <si>
    <t>-742709847</t>
  </si>
  <si>
    <t>2,0*12</t>
  </si>
  <si>
    <t>24</t>
  </si>
  <si>
    <t>974031134</t>
  </si>
  <si>
    <t>Vysekání rýh ve zdivu cihelném hl do 50 mm š do 150 mm</t>
  </si>
  <si>
    <t>-937114032</t>
  </si>
  <si>
    <t xml:space="preserve">"v místech původních tras"  7,0*16</t>
  </si>
  <si>
    <t>25</t>
  </si>
  <si>
    <t>974042555</t>
  </si>
  <si>
    <t>Vysekání rýh v dlažbě betonové nebo jiné monolitické hl do 100 mm š do 200 mm</t>
  </si>
  <si>
    <t>-912359921</t>
  </si>
  <si>
    <t>"v místě trasy ÚT " 4,5*8</t>
  </si>
  <si>
    <t>26</t>
  </si>
  <si>
    <t>978013191</t>
  </si>
  <si>
    <t>Otlučení (osekání) vnitřní vápenné nebo vápenocementové omítky stěn v rozsahu do 100 %</t>
  </si>
  <si>
    <t>679676365</t>
  </si>
  <si>
    <t>123,14+4,0*8</t>
  </si>
  <si>
    <t>27</t>
  </si>
  <si>
    <t>978059541</t>
  </si>
  <si>
    <t>Odsekání a odebrání obkladů stěn z vnitřních obkládaček plochy přes 1 m2</t>
  </si>
  <si>
    <t>975907425</t>
  </si>
  <si>
    <t>13,74*4+18,62*2+15,1*8+49,9*2</t>
  </si>
  <si>
    <t>997</t>
  </si>
  <si>
    <t>Přesun sutě</t>
  </si>
  <si>
    <t>28</t>
  </si>
  <si>
    <t>997013152</t>
  </si>
  <si>
    <t>Vnitrostaveništní doprava suti a vybouraných hmot pro budovy v do 9 m s omezením mechanizace</t>
  </si>
  <si>
    <t>t</t>
  </si>
  <si>
    <t>-1524568816</t>
  </si>
  <si>
    <t>29</t>
  </si>
  <si>
    <t>997013501</t>
  </si>
  <si>
    <t>Odvoz suti a vybouraných hmot na skládku nebo meziskládku do 1 km se složením</t>
  </si>
  <si>
    <t>1996183823</t>
  </si>
  <si>
    <t>30</t>
  </si>
  <si>
    <t>997013509</t>
  </si>
  <si>
    <t>Příplatek k odvozu suti a vybouraných hmot na skládku ZKD 1 km přes 1 km</t>
  </si>
  <si>
    <t>-425843865</t>
  </si>
  <si>
    <t>62,53*9</t>
  </si>
  <si>
    <t>31</t>
  </si>
  <si>
    <t>997013631</t>
  </si>
  <si>
    <t>Poplatek za uložení na skládce (skládkovné) stavebního odpadu směsného kód odpadu 17 09 04</t>
  </si>
  <si>
    <t>-249109096</t>
  </si>
  <si>
    <t>998</t>
  </si>
  <si>
    <t>Přesun hmot</t>
  </si>
  <si>
    <t>32</t>
  </si>
  <si>
    <t>998011002</t>
  </si>
  <si>
    <t>Přesun hmot pro budovy zděné v do 12 m</t>
  </si>
  <si>
    <t>-844353465</t>
  </si>
  <si>
    <t>PSV</t>
  </si>
  <si>
    <t>Práce a dodávky PSV</t>
  </si>
  <si>
    <t>711</t>
  </si>
  <si>
    <t>Izolace proti vodě, vlhkosti a plynům</t>
  </si>
  <si>
    <t>33</t>
  </si>
  <si>
    <t>711191201.1</t>
  </si>
  <si>
    <t>Provedení systémové izolace proti zemní vlhkosti hydroizolační stěrkou vodorovné na betonu, 2 vrstvy vč. dodávky -dle standardu v PD</t>
  </si>
  <si>
    <t>-936911564</t>
  </si>
  <si>
    <t>34</t>
  </si>
  <si>
    <t>711192202.1</t>
  </si>
  <si>
    <t xml:space="preserve">Provedení izolace proti zemní vlhkosti hydroizolační stěrkou svislé na zdivu, 2 vrstvy vč. dodávky </t>
  </si>
  <si>
    <t>1693857160</t>
  </si>
  <si>
    <t>19,06*4+25,0*2+20,83*8+58,0*2</t>
  </si>
  <si>
    <t>35</t>
  </si>
  <si>
    <t>711199101</t>
  </si>
  <si>
    <t>Provedení těsnícího pásu do spoje dilatační nebo styčné spáry podlaha - stěna</t>
  </si>
  <si>
    <t>1724898841</t>
  </si>
  <si>
    <t>115,76*1,05</t>
  </si>
  <si>
    <t>36</t>
  </si>
  <si>
    <t>M</t>
  </si>
  <si>
    <t>28355020</t>
  </si>
  <si>
    <t>páska pružná těsnící hydroizolační š do 85mm</t>
  </si>
  <si>
    <t>-1034477223</t>
  </si>
  <si>
    <t>121,548*1,05 'Přepočtené koeficientem množství</t>
  </si>
  <si>
    <t>37</t>
  </si>
  <si>
    <t>998711202</t>
  </si>
  <si>
    <t>Přesun hmot procentní pro izolace proti vodě, vlhkosti a plynům v objektech v do 12 m</t>
  </si>
  <si>
    <t>%</t>
  </si>
  <si>
    <t>1127306738</t>
  </si>
  <si>
    <t>713</t>
  </si>
  <si>
    <t>Izolace tepelné</t>
  </si>
  <si>
    <t>38</t>
  </si>
  <si>
    <t>713120812</t>
  </si>
  <si>
    <t>Odstranění tepelné izolace podlah volně kladené z vláknitých materiálů nasáklých vodou tl do 100 mm</t>
  </si>
  <si>
    <t>-302626845</t>
  </si>
  <si>
    <t>39</t>
  </si>
  <si>
    <t>713121111</t>
  </si>
  <si>
    <t>Montáž izolace tepelné podlah volně kladenými rohožemi, pásy, dílci, deskami 1 vrstva</t>
  </si>
  <si>
    <t>-1452844085</t>
  </si>
  <si>
    <t>40</t>
  </si>
  <si>
    <t>ISV.8591057210204</t>
  </si>
  <si>
    <t>Isover EPS RigiFloor 4000 - 20mm, λD = 0,044 (W·m-1·K-1),1000x500x20mm, elastifikovaný polystyren pro kročejový útlum těžkých plovoucích podlah (beton, anhydrit) s užitným zatížením max. 4 kN/m2.</t>
  </si>
  <si>
    <t>2073852692</t>
  </si>
  <si>
    <t>115,76*1,02 'Přepočtené koeficientem množství</t>
  </si>
  <si>
    <t>41</t>
  </si>
  <si>
    <t>998713202</t>
  </si>
  <si>
    <t>Přesun hmot procentní pro izolace tepelné v objektech v do 12 m</t>
  </si>
  <si>
    <t>-136246372</t>
  </si>
  <si>
    <t>721</t>
  </si>
  <si>
    <t xml:space="preserve">Zdravotechnika </t>
  </si>
  <si>
    <t>42</t>
  </si>
  <si>
    <t>721001</t>
  </si>
  <si>
    <t>D+M vnitřní rozvody vody a kanalizace vč. ZP</t>
  </si>
  <si>
    <t>-1230368393</t>
  </si>
  <si>
    <t>731</t>
  </si>
  <si>
    <t>Ústřední vytápění</t>
  </si>
  <si>
    <t>43</t>
  </si>
  <si>
    <t>731001</t>
  </si>
  <si>
    <t>ÚT-rozvody potrubí,armatury,repase otopných těles</t>
  </si>
  <si>
    <t>-296442786</t>
  </si>
  <si>
    <t>741</t>
  </si>
  <si>
    <t>Elektroinstalace - silnoproud</t>
  </si>
  <si>
    <t>44</t>
  </si>
  <si>
    <t>741001</t>
  </si>
  <si>
    <t>D+M vnitřní rozvody elektro vč. svítidel</t>
  </si>
  <si>
    <t>-1260694872</t>
  </si>
  <si>
    <t>742</t>
  </si>
  <si>
    <t>Elektroinstalace - slaboproud</t>
  </si>
  <si>
    <t>45</t>
  </si>
  <si>
    <t>742001</t>
  </si>
  <si>
    <t>D+M slaboproudé rozvody</t>
  </si>
  <si>
    <t>-1928468024</t>
  </si>
  <si>
    <t>751</t>
  </si>
  <si>
    <t>Vzduchotechnika</t>
  </si>
  <si>
    <t>46</t>
  </si>
  <si>
    <t>751001</t>
  </si>
  <si>
    <t>VZD,výústky</t>
  </si>
  <si>
    <t>-1285831233</t>
  </si>
  <si>
    <t>762</t>
  </si>
  <si>
    <t>Konstrukce tesařské</t>
  </si>
  <si>
    <t>47</t>
  </si>
  <si>
    <t>762511216</t>
  </si>
  <si>
    <t>Podlahové kce podkladové z desek OSB tl 22 mm na sraz -ochrana podlah</t>
  </si>
  <si>
    <t>444896064</t>
  </si>
  <si>
    <t>48</t>
  </si>
  <si>
    <t>998762202</t>
  </si>
  <si>
    <t>Přesun hmot procentní pro kce tesařské v objektech v do 12 m</t>
  </si>
  <si>
    <t>1201828996</t>
  </si>
  <si>
    <t>763</t>
  </si>
  <si>
    <t>Konstrukce suché výstavby</t>
  </si>
  <si>
    <t>49</t>
  </si>
  <si>
    <t>763001</t>
  </si>
  <si>
    <t xml:space="preserve">Zpětná montáž kazet zavěšeného podhledu  s výměnou 50% </t>
  </si>
  <si>
    <t>104069032</t>
  </si>
  <si>
    <t>32,0+85,82</t>
  </si>
  <si>
    <t>50</t>
  </si>
  <si>
    <t>763135812</t>
  </si>
  <si>
    <t>Demontáž podhledu sádrokartonového kazetového na roštu polozapuštěném</t>
  </si>
  <si>
    <t>1729883006</t>
  </si>
  <si>
    <t>16,0*2+4,54*4+7,63*2+3,79*8+11,04*2</t>
  </si>
  <si>
    <t>51</t>
  </si>
  <si>
    <t>998763402</t>
  </si>
  <si>
    <t>Přesun hmot procentní pro sádrokartonové konstrukce v objektech v do 12 m</t>
  </si>
  <si>
    <t>1889183529</t>
  </si>
  <si>
    <t>766</t>
  </si>
  <si>
    <t>Konstrukce truhlářské</t>
  </si>
  <si>
    <t>52</t>
  </si>
  <si>
    <t>766001</t>
  </si>
  <si>
    <t>D+M posuvných dveří do upraveného ostění vč. kování materiál do vlhkého prostředí 900/2000mm vč. pojezdu a dorazu</t>
  </si>
  <si>
    <t>697371011</t>
  </si>
  <si>
    <t>53</t>
  </si>
  <si>
    <t>766002</t>
  </si>
  <si>
    <t xml:space="preserve">Repase původních dveřních křídel -nátěr,kování ,zárubeň </t>
  </si>
  <si>
    <t>2128502721</t>
  </si>
  <si>
    <t>54</t>
  </si>
  <si>
    <t>766003</t>
  </si>
  <si>
    <t>D+M souboru vybavení klientské koupelny v provedení nerez/plast-viz standardy PD</t>
  </si>
  <si>
    <t>1017412649</t>
  </si>
  <si>
    <t>55</t>
  </si>
  <si>
    <t>766691914</t>
  </si>
  <si>
    <t>Vyvěšení nebo zavěšení dřevěných křídel dveří pl do 2 m2 a uložení k repasi</t>
  </si>
  <si>
    <t>kus</t>
  </si>
  <si>
    <t>1148671539</t>
  </si>
  <si>
    <t>56</t>
  </si>
  <si>
    <t>998766202</t>
  </si>
  <si>
    <t>Přesun hmot procentní pro konstrukce truhlářské v objektech v do 12 m</t>
  </si>
  <si>
    <t>1734659918</t>
  </si>
  <si>
    <t>767</t>
  </si>
  <si>
    <t>Konstrukce zámečnické</t>
  </si>
  <si>
    <t>57</t>
  </si>
  <si>
    <t>767001</t>
  </si>
  <si>
    <t xml:space="preserve">D+M ochranné madlo nerez na chodbách </t>
  </si>
  <si>
    <t>-1480736728</t>
  </si>
  <si>
    <t>220,0*2</t>
  </si>
  <si>
    <t>776</t>
  </si>
  <si>
    <t>Podlahy povlakové</t>
  </si>
  <si>
    <t>58</t>
  </si>
  <si>
    <t>776001</t>
  </si>
  <si>
    <t>D+M přechodová lišta šířka 900mm nerez</t>
  </si>
  <si>
    <t>-786568251</t>
  </si>
  <si>
    <t>59</t>
  </si>
  <si>
    <t>776002</t>
  </si>
  <si>
    <t>D+M ochranné PUR vrstvy na podlahu a sokl 2x 50g/m2-marmoleum</t>
  </si>
  <si>
    <t>-1263084730</t>
  </si>
  <si>
    <t>615,12</t>
  </si>
  <si>
    <t>60</t>
  </si>
  <si>
    <t>776121111</t>
  </si>
  <si>
    <t>Vodou ředitelná penetrace savého podkladu povlakových podlah ředěná v poměru 1:3</t>
  </si>
  <si>
    <t>-645807063</t>
  </si>
  <si>
    <t>61</t>
  </si>
  <si>
    <t>776141111.1</t>
  </si>
  <si>
    <t>Vyrovnání podkladu povlakových podlah stěrkou pevnosti 20 MPa tl 3 mm</t>
  </si>
  <si>
    <t>1257110047</t>
  </si>
  <si>
    <t>62</t>
  </si>
  <si>
    <t>776201812</t>
  </si>
  <si>
    <t>Demontáž lepených povlakových podlah s podložkou ručně</t>
  </si>
  <si>
    <t>2094838621</t>
  </si>
  <si>
    <t xml:space="preserve">"marmoleum"   525,6</t>
  </si>
  <si>
    <t>63</t>
  </si>
  <si>
    <t>776251111</t>
  </si>
  <si>
    <t>Lepení pásů z přírodního linolea (marmolea) standardním lepidlem</t>
  </si>
  <si>
    <t>359216894</t>
  </si>
  <si>
    <t>64</t>
  </si>
  <si>
    <t>28411068</t>
  </si>
  <si>
    <t>linoleum přírodní ze 100% dřevité moučky tl 2,5mm, zátěž 32/41, R9, hořlavost Cfl S1</t>
  </si>
  <si>
    <t>-2090925239</t>
  </si>
  <si>
    <t>525,6*1,1 'Přepočtené koeficientem množství</t>
  </si>
  <si>
    <t>65</t>
  </si>
  <si>
    <t>776251411</t>
  </si>
  <si>
    <t>Spoj podlah z přírodního linolea (marmolea) svařováním za tepla</t>
  </si>
  <si>
    <t>1754309644</t>
  </si>
  <si>
    <t>525,6*0,7</t>
  </si>
  <si>
    <t>66</t>
  </si>
  <si>
    <t>776410811</t>
  </si>
  <si>
    <t>Odstranění soklíků a lišt pryžových nebo plastových výška 300mm</t>
  </si>
  <si>
    <t>-220880652</t>
  </si>
  <si>
    <t>417,0*2</t>
  </si>
  <si>
    <t>67</t>
  </si>
  <si>
    <t>776411111.1</t>
  </si>
  <si>
    <t>Montáž obvodových soklíků výšky do 80 mm vč. dodávky</t>
  </si>
  <si>
    <t>-445786506</t>
  </si>
  <si>
    <t>68</t>
  </si>
  <si>
    <t>776991821</t>
  </si>
  <si>
    <t xml:space="preserve">Odstranění lepidla z podlah frézováním </t>
  </si>
  <si>
    <t>1958166184</t>
  </si>
  <si>
    <t>69</t>
  </si>
  <si>
    <t>776991822</t>
  </si>
  <si>
    <t xml:space="preserve">Odstranění lepidla obroušením lepidla soklu </t>
  </si>
  <si>
    <t>-533498921</t>
  </si>
  <si>
    <t>70</t>
  </si>
  <si>
    <t>998776202</t>
  </si>
  <si>
    <t>Přesun hmot procentní pro podlahy povlakové v objektech v do 12 m</t>
  </si>
  <si>
    <t>-1341948133</t>
  </si>
  <si>
    <t>777</t>
  </si>
  <si>
    <t>Podlahy lité</t>
  </si>
  <si>
    <t>71</t>
  </si>
  <si>
    <t>777001</t>
  </si>
  <si>
    <t xml:space="preserve">D+M litá podlaha PU FLOW (2x penetrace,EP Prime+aplikace PU  FLOW+2x aplikace PU Color+transparentní ochranný lak R11-detailně viz standard PD</t>
  </si>
  <si>
    <t>-198340078</t>
  </si>
  <si>
    <t>72</t>
  </si>
  <si>
    <t>777121105.1</t>
  </si>
  <si>
    <t xml:space="preserve">Vyrovnání podkladu podlah stěrkou  cementovou tl.2-3mm </t>
  </si>
  <si>
    <t>-937732407</t>
  </si>
  <si>
    <t>73</t>
  </si>
  <si>
    <t>998777202</t>
  </si>
  <si>
    <t>Přesun hmot procentní pro podlahy lité v objektech v do 12 m</t>
  </si>
  <si>
    <t>1190024471</t>
  </si>
  <si>
    <t>781</t>
  </si>
  <si>
    <t>Dokončovací práce - obklady</t>
  </si>
  <si>
    <t>74</t>
  </si>
  <si>
    <t>781002</t>
  </si>
  <si>
    <t>Zpětná montáž sklopného zrcadla nad umývadlo</t>
  </si>
  <si>
    <t>-1994163448</t>
  </si>
  <si>
    <t>75</t>
  </si>
  <si>
    <t>781121011</t>
  </si>
  <si>
    <t>Nátěr penetrační na stěnu</t>
  </si>
  <si>
    <t>-1844032230</t>
  </si>
  <si>
    <t>19,06*4+34,57*2+20,83*8+70,91*2</t>
  </si>
  <si>
    <t>76</t>
  </si>
  <si>
    <t>781474113</t>
  </si>
  <si>
    <t>Montáž obkladů vnitřních keramických hladkých do 19 ks/m2 lepených flexibilním lepidlem</t>
  </si>
  <si>
    <t>-805038037</t>
  </si>
  <si>
    <t>77</t>
  </si>
  <si>
    <t>781001</t>
  </si>
  <si>
    <t>Dodávka obkldů z obkladaček vel. 600/300mm</t>
  </si>
  <si>
    <t>-1522633795</t>
  </si>
  <si>
    <t>453,84*1,15</t>
  </si>
  <si>
    <t>78</t>
  </si>
  <si>
    <t>998781202</t>
  </si>
  <si>
    <t>Přesun hmot procentní pro obklady keramické v objektech v do 12 m</t>
  </si>
  <si>
    <t>-428011989</t>
  </si>
  <si>
    <t>784</t>
  </si>
  <si>
    <t>Dokončovací práce - malby a tapety</t>
  </si>
  <si>
    <t>79</t>
  </si>
  <si>
    <t>784121001</t>
  </si>
  <si>
    <t>Oškrabání malby v mísnostech výšky do 3,80 m</t>
  </si>
  <si>
    <t>-1812098235</t>
  </si>
  <si>
    <t>4,72*4+7,39*2+5,13*8+24,22*2</t>
  </si>
  <si>
    <t>80</t>
  </si>
  <si>
    <t>784181121</t>
  </si>
  <si>
    <t>Hloubková jednonásobná bezbarvá penetrace podkladu v místnostech výšky do 3,80 m</t>
  </si>
  <si>
    <t>-461682963</t>
  </si>
  <si>
    <t>81</t>
  </si>
  <si>
    <t>784211111</t>
  </si>
  <si>
    <t>Dvojnásobné bílé malby ze směsí za mokra velmi dobře otěruvzdorných v místnostech výšky do 3,80 m</t>
  </si>
  <si>
    <t>-89091553</t>
  </si>
  <si>
    <t>VRN</t>
  </si>
  <si>
    <t>Vedlejší rozpočtové náklady</t>
  </si>
  <si>
    <t>VRN1</t>
  </si>
  <si>
    <t>Průzkumné, geodetické a projektové práce</t>
  </si>
  <si>
    <t>82</t>
  </si>
  <si>
    <t>013002000</t>
  </si>
  <si>
    <t>Projektové práce-dokumentace skutečného provedení</t>
  </si>
  <si>
    <t>soubor</t>
  </si>
  <si>
    <t>1024</t>
  </si>
  <si>
    <t>-1882709208</t>
  </si>
  <si>
    <t>VRN3</t>
  </si>
  <si>
    <t>Zařízení staveniště</t>
  </si>
  <si>
    <t>83</t>
  </si>
  <si>
    <t>032002000</t>
  </si>
  <si>
    <t>Vybavení staveniště-mobilní WC,sklad,kancelář,zdvihací mechanizmy</t>
  </si>
  <si>
    <t>1807713309</t>
  </si>
  <si>
    <t>84</t>
  </si>
  <si>
    <t>033002000</t>
  </si>
  <si>
    <t>Připojení staveniště na inženýrské sítě-voda,elektro</t>
  </si>
  <si>
    <t>-1846277707</t>
  </si>
  <si>
    <t>85</t>
  </si>
  <si>
    <t>034002000</t>
  </si>
  <si>
    <t>Zabezpečení staveniště-provizorní předěly SDK 10m2,oplocení,zábradlí ,vysoušeče</t>
  </si>
  <si>
    <t>-998425720</t>
  </si>
  <si>
    <t>86</t>
  </si>
  <si>
    <t>039002000</t>
  </si>
  <si>
    <t>Zrušení zařízení staveniště</t>
  </si>
  <si>
    <t>1397524914</t>
  </si>
  <si>
    <t>VRN4</t>
  </si>
  <si>
    <t>Inženýrská činnost</t>
  </si>
  <si>
    <t>87</t>
  </si>
  <si>
    <t>043002000</t>
  </si>
  <si>
    <t>Zkoušky a ostatní měření</t>
  </si>
  <si>
    <t>2036494872</t>
  </si>
  <si>
    <t>DK 2 - SO-01-Vlastní budova-ii.etapa</t>
  </si>
  <si>
    <t xml:space="preserve">    731 - Ústřední vytápění </t>
  </si>
  <si>
    <t>17,2*4+16,7*12+23,97+22,1+23,15++35,0</t>
  </si>
  <si>
    <t>16*2,0*0,15</t>
  </si>
  <si>
    <t xml:space="preserve">"stoupačky kanalizace"  72,0</t>
  </si>
  <si>
    <t>346272236</t>
  </si>
  <si>
    <t>Přizdívka z pórobetonových tvárnic tl 100 mm vč. podbetonování</t>
  </si>
  <si>
    <t xml:space="preserve">"předstěny WC"   1,0*1,2*18</t>
  </si>
  <si>
    <t xml:space="preserve">"oprava stěn po odsekání obkladů"  17,2*4+16,7*12+23,97+22,1+23,15+35,0</t>
  </si>
  <si>
    <t>24,0*4,0</t>
  </si>
  <si>
    <t>18,0*4,0</t>
  </si>
  <si>
    <t>1990955488</t>
  </si>
  <si>
    <t>80,1*0,08</t>
  </si>
  <si>
    <t>"v místě trasy ÚT" 4,5*8*0,1*0,2</t>
  </si>
  <si>
    <t>80,1</t>
  </si>
  <si>
    <t>Separační vrstva z geotextilie-ochrana podlahy</t>
  </si>
  <si>
    <t>2143805048</t>
  </si>
  <si>
    <t>80,1*1,05</t>
  </si>
  <si>
    <t>80,1+578,4</t>
  </si>
  <si>
    <t>658,5</t>
  </si>
  <si>
    <t>0,5*7</t>
  </si>
  <si>
    <t>3,42*4+3,18*12+4,14+7,13+3,48+13,51</t>
  </si>
  <si>
    <t>2,0*16</t>
  </si>
  <si>
    <t xml:space="preserve">"v místech původních tras"  24,0*7</t>
  </si>
  <si>
    <t>"v místě trasy ÚT " 18,0*4,5</t>
  </si>
  <si>
    <t>4,27*4+4,18*12+4,12+2,4+6,76+24,1+4,0*18</t>
  </si>
  <si>
    <t>12,24*4+11,92*12+10,3+20,5+16,42+37,16+5,0</t>
  </si>
  <si>
    <t>62,595*9</t>
  </si>
  <si>
    <t>Provedení systémové izolace proti zemní vlhkosti hydroizolační stěrkou vodorovné na betonu, 2 vrstvy vč. dodávky a standardů PD</t>
  </si>
  <si>
    <t>17,12*4+16,7*12+2,0+3,0+15,0+3,0</t>
  </si>
  <si>
    <t>84,105*1,05 'Přepočtené koeficientem množství</t>
  </si>
  <si>
    <t>80,1*1,02 'Přepočtené koeficientem množství</t>
  </si>
  <si>
    <t>-1710833924</t>
  </si>
  <si>
    <t xml:space="preserve">Ústřední vytápění </t>
  </si>
  <si>
    <t>-1780056853</t>
  </si>
  <si>
    <t>-432790301</t>
  </si>
  <si>
    <t>-1713246788</t>
  </si>
  <si>
    <t>VZD potrubí,výústky</t>
  </si>
  <si>
    <t>2015097709</t>
  </si>
  <si>
    <t>Podlahové kce podkladové z desek OSB tl 22 mm na sraz -ochrana podlahy</t>
  </si>
  <si>
    <t>-306587223</t>
  </si>
  <si>
    <t>258289211</t>
  </si>
  <si>
    <t>20,0+78,48</t>
  </si>
  <si>
    <t xml:space="preserve">"pro montáž kanalizace"   17*2,0</t>
  </si>
  <si>
    <t>480418972</t>
  </si>
  <si>
    <t>3,32*4+3,08*12+4,14+7,13+3,46+13,51</t>
  </si>
  <si>
    <t>766004</t>
  </si>
  <si>
    <t xml:space="preserve">Demontáž a likvidace kuchyňské linky vč. dřezu </t>
  </si>
  <si>
    <t>1497347651</t>
  </si>
  <si>
    <t>1,5*2+2,4*2</t>
  </si>
  <si>
    <t>766005</t>
  </si>
  <si>
    <t>D+M kuchyňská linka vč. spodních a horních skříněk a dřezu</t>
  </si>
  <si>
    <t>-384900582</t>
  </si>
  <si>
    <t xml:space="preserve">D+M Ochrané madlo nerez na chodbách </t>
  </si>
  <si>
    <t>-1115415520</t>
  </si>
  <si>
    <t>250,0*2</t>
  </si>
  <si>
    <t>578,4</t>
  </si>
  <si>
    <t>776141111</t>
  </si>
  <si>
    <t xml:space="preserve">"marmoleum"   578,4</t>
  </si>
  <si>
    <t>578,4*1,1 'Přepočtené koeficientem množství</t>
  </si>
  <si>
    <t>578,4*0,7</t>
  </si>
  <si>
    <t>459,0*2</t>
  </si>
  <si>
    <t>Odstranění lepidla z podlah frézováním +-dle standardy PD</t>
  </si>
  <si>
    <t>459,0</t>
  </si>
  <si>
    <t xml:space="preserve">D+M litá podlaha PU FLOW (2x penetrace,EP Prime+aplikace PU  FLOW+2x aplikace PU Color+transparentní ochranný lak R11-dle standardů PD</t>
  </si>
  <si>
    <t>17,12*4+16,7*12+13,1+20,5+16,42+9,05</t>
  </si>
  <si>
    <t>4,27*4+4,18*12+4,12+2,4+6,76+24,1</t>
  </si>
  <si>
    <t>88</t>
  </si>
  <si>
    <t>89</t>
  </si>
  <si>
    <t>90</t>
  </si>
  <si>
    <t>DK 3 - SO-01-Vlastní budova-iiii.etapa</t>
  </si>
  <si>
    <t>390,36</t>
  </si>
  <si>
    <t>8*2,0*0,15</t>
  </si>
  <si>
    <t>48,0+36,0</t>
  </si>
  <si>
    <t xml:space="preserve">"předstěny WC"   1,0*1,2*12</t>
  </si>
  <si>
    <t>"oprava stěn po odsekání obkladů" 19,06*4+44,49*2+20,83*4+70,91*2</t>
  </si>
  <si>
    <t>105,6*0,08</t>
  </si>
  <si>
    <t>-791253382</t>
  </si>
  <si>
    <t>165,0</t>
  </si>
  <si>
    <t>105,6+641,6</t>
  </si>
  <si>
    <t>Šetrná demontáž sklopného zrcadla a uložení pro zpětné využití+repase</t>
  </si>
  <si>
    <t>4,64*4+10,33*2+3,89*4+25,41*2</t>
  </si>
  <si>
    <t>2,0*8</t>
  </si>
  <si>
    <t>"v místech původních tras" 12*7,0</t>
  </si>
  <si>
    <t>"v místě trasy ÚT " 4,5*6</t>
  </si>
  <si>
    <t>4,72*4+11,43*2+5,13*4+24,22*2+6,0*4</t>
  </si>
  <si>
    <t>13,74*4+32,08*2+15,1*4+49,9*2</t>
  </si>
  <si>
    <t xml:space="preserve">Provedení systémové  izolace proti zemní vlhkosti hydroizolační stěrkou vodorovné na betonu, 2 vrstvy vč. dodávky -dle standardů PD</t>
  </si>
  <si>
    <t>19,06*4+30,0*2+20,83*4+58,0*2</t>
  </si>
  <si>
    <t>105,6</t>
  </si>
  <si>
    <t>105,6*1,02 'Přepočtené koeficientem množství</t>
  </si>
  <si>
    <t>2012753937</t>
  </si>
  <si>
    <t>ÚT-rozvody potrubí,armatury,repase těles</t>
  </si>
  <si>
    <t>1623872501</t>
  </si>
  <si>
    <t>1164868258</t>
  </si>
  <si>
    <t xml:space="preserve">D+M slaboproudé rozvody </t>
  </si>
  <si>
    <t>-1006994314</t>
  </si>
  <si>
    <t>1043661163</t>
  </si>
  <si>
    <t>753722505</t>
  </si>
  <si>
    <t>1988318590</t>
  </si>
  <si>
    <t>24,0+76,06</t>
  </si>
  <si>
    <t>Demontáž podhledu sádrokartonového kazetového na roštu polozapuštěném a uložení ke zpětné montáži</t>
  </si>
  <si>
    <t>12,0*2,0+4,54*4+10,33*2+3,79*4+11,04*2</t>
  </si>
  <si>
    <t>D+M souboru vybavení klientské koupelny v provedení nerez/plast -viz standardy PD</t>
  </si>
  <si>
    <t>-1861714739</t>
  </si>
  <si>
    <t>260,0*2</t>
  </si>
  <si>
    <t>Vyrovnání podkladu povlakových podlah stěrkou pevnosti 20 MPa tl 3 mm-viz standardy PD</t>
  </si>
  <si>
    <t xml:space="preserve">Odstranění povl. podlah </t>
  </si>
  <si>
    <t xml:space="preserve">"marmoleum"   641,6</t>
  </si>
  <si>
    <t>641,6*1,1 'Přepočtené koeficientem množství</t>
  </si>
  <si>
    <t>641,6*0,7</t>
  </si>
  <si>
    <t>508,0*2</t>
  </si>
  <si>
    <t>Odstranění lepidla z podlah frézováním -dle standardů PD</t>
  </si>
  <si>
    <t>19,06*4+44,49*2+20,83*4+70,91*2</t>
  </si>
  <si>
    <t>4,72*4+11,43*2+5,13*4+24,22*2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</si>
</sst>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DK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koupelen a ostatních sociál. zařízení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Domov důchodců Dvůr Králové n.L.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26. 10. 2021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Královéhradecký kraj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Planning ART s.r.o.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Ing.Pavel Michálek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117" t="s">
        <v>80</v>
      </c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'DK 1 - SO-01-Vlastní budo...'!J30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'DK 1 - SO-01-Vlastní budo...'!P142</f>
        <v>0</v>
      </c>
      <c r="AV95" s="126">
        <f>'DK 1 - SO-01-Vlastní budo...'!J33</f>
        <v>0</v>
      </c>
      <c r="AW95" s="126">
        <f>'DK 1 - SO-01-Vlastní budo...'!J34</f>
        <v>0</v>
      </c>
      <c r="AX95" s="126">
        <f>'DK 1 - SO-01-Vlastní budo...'!J35</f>
        <v>0</v>
      </c>
      <c r="AY95" s="126">
        <f>'DK 1 - SO-01-Vlastní budo...'!J36</f>
        <v>0</v>
      </c>
      <c r="AZ95" s="126">
        <f>'DK 1 - SO-01-Vlastní budo...'!F33</f>
        <v>0</v>
      </c>
      <c r="BA95" s="126">
        <f>'DK 1 - SO-01-Vlastní budo...'!F34</f>
        <v>0</v>
      </c>
      <c r="BB95" s="126">
        <f>'DK 1 - SO-01-Vlastní budo...'!F35</f>
        <v>0</v>
      </c>
      <c r="BC95" s="126">
        <f>'DK 1 - SO-01-Vlastní budo...'!F36</f>
        <v>0</v>
      </c>
      <c r="BD95" s="128">
        <f>'DK 1 - SO-01-Vlastní budo...'!F37</f>
        <v>0</v>
      </c>
      <c r="BE95" s="7"/>
      <c r="BT95" s="129" t="s">
        <v>84</v>
      </c>
      <c r="BV95" s="129" t="s">
        <v>78</v>
      </c>
      <c r="BW95" s="129" t="s">
        <v>85</v>
      </c>
      <c r="BX95" s="129" t="s">
        <v>5</v>
      </c>
      <c r="CL95" s="129" t="s">
        <v>1</v>
      </c>
      <c r="CM95" s="129" t="s">
        <v>84</v>
      </c>
    </row>
    <row r="96" s="7" customFormat="1" ht="16.5" customHeight="1">
      <c r="A96" s="117" t="s">
        <v>80</v>
      </c>
      <c r="B96" s="118"/>
      <c r="C96" s="119"/>
      <c r="D96" s="120" t="s">
        <v>86</v>
      </c>
      <c r="E96" s="120"/>
      <c r="F96" s="120"/>
      <c r="G96" s="120"/>
      <c r="H96" s="120"/>
      <c r="I96" s="121"/>
      <c r="J96" s="120" t="s">
        <v>87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'DK 2 - SO-01-Vlastní budo...'!J30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83</v>
      </c>
      <c r="AR96" s="124"/>
      <c r="AS96" s="125">
        <v>0</v>
      </c>
      <c r="AT96" s="126">
        <f>ROUND(SUM(AV96:AW96),2)</f>
        <v>0</v>
      </c>
      <c r="AU96" s="127">
        <f>'DK 2 - SO-01-Vlastní budo...'!P142</f>
        <v>0</v>
      </c>
      <c r="AV96" s="126">
        <f>'DK 2 - SO-01-Vlastní budo...'!J33</f>
        <v>0</v>
      </c>
      <c r="AW96" s="126">
        <f>'DK 2 - SO-01-Vlastní budo...'!J34</f>
        <v>0</v>
      </c>
      <c r="AX96" s="126">
        <f>'DK 2 - SO-01-Vlastní budo...'!J35</f>
        <v>0</v>
      </c>
      <c r="AY96" s="126">
        <f>'DK 2 - SO-01-Vlastní budo...'!J36</f>
        <v>0</v>
      </c>
      <c r="AZ96" s="126">
        <f>'DK 2 - SO-01-Vlastní budo...'!F33</f>
        <v>0</v>
      </c>
      <c r="BA96" s="126">
        <f>'DK 2 - SO-01-Vlastní budo...'!F34</f>
        <v>0</v>
      </c>
      <c r="BB96" s="126">
        <f>'DK 2 - SO-01-Vlastní budo...'!F35</f>
        <v>0</v>
      </c>
      <c r="BC96" s="126">
        <f>'DK 2 - SO-01-Vlastní budo...'!F36</f>
        <v>0</v>
      </c>
      <c r="BD96" s="128">
        <f>'DK 2 - SO-01-Vlastní budo...'!F37</f>
        <v>0</v>
      </c>
      <c r="BE96" s="7"/>
      <c r="BT96" s="129" t="s">
        <v>84</v>
      </c>
      <c r="BV96" s="129" t="s">
        <v>78</v>
      </c>
      <c r="BW96" s="129" t="s">
        <v>88</v>
      </c>
      <c r="BX96" s="129" t="s">
        <v>5</v>
      </c>
      <c r="CL96" s="129" t="s">
        <v>1</v>
      </c>
      <c r="CM96" s="129" t="s">
        <v>84</v>
      </c>
    </row>
    <row r="97" s="7" customFormat="1" ht="16.5" customHeight="1">
      <c r="A97" s="117" t="s">
        <v>80</v>
      </c>
      <c r="B97" s="118"/>
      <c r="C97" s="119"/>
      <c r="D97" s="120" t="s">
        <v>89</v>
      </c>
      <c r="E97" s="120"/>
      <c r="F97" s="120"/>
      <c r="G97" s="120"/>
      <c r="H97" s="120"/>
      <c r="I97" s="121"/>
      <c r="J97" s="120" t="s">
        <v>90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'DK 3 - SO-01-Vlastní budo...'!J30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83</v>
      </c>
      <c r="AR97" s="124"/>
      <c r="AS97" s="130">
        <v>0</v>
      </c>
      <c r="AT97" s="131">
        <f>ROUND(SUM(AV97:AW97),2)</f>
        <v>0</v>
      </c>
      <c r="AU97" s="132">
        <f>'DK 3 - SO-01-Vlastní budo...'!P142</f>
        <v>0</v>
      </c>
      <c r="AV97" s="131">
        <f>'DK 3 - SO-01-Vlastní budo...'!J33</f>
        <v>0</v>
      </c>
      <c r="AW97" s="131">
        <f>'DK 3 - SO-01-Vlastní budo...'!J34</f>
        <v>0</v>
      </c>
      <c r="AX97" s="131">
        <f>'DK 3 - SO-01-Vlastní budo...'!J35</f>
        <v>0</v>
      </c>
      <c r="AY97" s="131">
        <f>'DK 3 - SO-01-Vlastní budo...'!J36</f>
        <v>0</v>
      </c>
      <c r="AZ97" s="131">
        <f>'DK 3 - SO-01-Vlastní budo...'!F33</f>
        <v>0</v>
      </c>
      <c r="BA97" s="131">
        <f>'DK 3 - SO-01-Vlastní budo...'!F34</f>
        <v>0</v>
      </c>
      <c r="BB97" s="131">
        <f>'DK 3 - SO-01-Vlastní budo...'!F35</f>
        <v>0</v>
      </c>
      <c r="BC97" s="131">
        <f>'DK 3 - SO-01-Vlastní budo...'!F36</f>
        <v>0</v>
      </c>
      <c r="BD97" s="133">
        <f>'DK 3 - SO-01-Vlastní budo...'!F37</f>
        <v>0</v>
      </c>
      <c r="BE97" s="7"/>
      <c r="BT97" s="129" t="s">
        <v>84</v>
      </c>
      <c r="BV97" s="129" t="s">
        <v>78</v>
      </c>
      <c r="BW97" s="129" t="s">
        <v>91</v>
      </c>
      <c r="BX97" s="129" t="s">
        <v>5</v>
      </c>
      <c r="CL97" s="129" t="s">
        <v>1</v>
      </c>
      <c r="CM97" s="129" t="s">
        <v>84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VkbCywsIoKm7qsrqpl+7FpcV+WqM2os3rNCuBHy0bLwNMnthat4M/FSiXJJ1NQM3Ow4/MdGD5LL4ztufwXx+Kg==" hashValue="Km9foApILgdkZwpxN83PznJxJs9HDuVZGaCjj2Nh3FtMeXTNlC2QQdHq8DHXudVz8JA/KJYWHBlxFhjQ2Wrvk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K 1 - SO-01-Vlastní budo...'!C2" display="/"/>
    <hyperlink ref="A96" location="'DK 2 - SO-01-Vlastní budo...'!C2" display="/"/>
    <hyperlink ref="A97" location="'DK 3 - SO-01-Vlastní bud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84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koupelen a ostatních sociál. zařízení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26. 10. 2021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ROUND(J142,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ROUND((SUM(BE142:BE294)),  2)</f>
        <v>0</v>
      </c>
      <c r="G33" s="36"/>
      <c r="H33" s="36"/>
      <c r="I33" s="153">
        <v>0.20999999999999999</v>
      </c>
      <c r="J33" s="152">
        <f>ROUND(((SUM(BE142:BE294))*I33),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ROUND((SUM(BF142:BF294)),  2)</f>
        <v>0</v>
      </c>
      <c r="G34" s="36"/>
      <c r="H34" s="36"/>
      <c r="I34" s="153">
        <v>0.14999999999999999</v>
      </c>
      <c r="J34" s="152">
        <f>ROUND(((SUM(BF142:BF294))*I34),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ROUND((SUM(BG142:BG294)),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ROUND((SUM(BH142:BH294)),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ROUND((SUM(BI142:BI294)),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koupelen a ostatních sociál. zařízení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DK 1 - SO-01-Vlastní budova-I etapa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Domov důchodců Dvůr Králové n.L.</v>
      </c>
      <c r="G89" s="38"/>
      <c r="H89" s="38"/>
      <c r="I89" s="30" t="s">
        <v>22</v>
      </c>
      <c r="J89" s="77" t="str">
        <f>IF(J12="","",J12)</f>
        <v>26. 10. 2021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Královéhradecký kraj</v>
      </c>
      <c r="G91" s="38"/>
      <c r="H91" s="38"/>
      <c r="I91" s="30" t="s">
        <v>30</v>
      </c>
      <c r="J91" s="34" t="str">
        <f>E21</f>
        <v>Planning ART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Ing.Pavel Michálek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J142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J144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J152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J170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J194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J200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106</v>
      </c>
      <c r="E103" s="180"/>
      <c r="F103" s="180"/>
      <c r="G103" s="180"/>
      <c r="H103" s="180"/>
      <c r="I103" s="180"/>
      <c r="J103" s="181">
        <f>J202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J203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108</v>
      </c>
      <c r="E105" s="186"/>
      <c r="F105" s="186"/>
      <c r="G105" s="186"/>
      <c r="H105" s="186"/>
      <c r="I105" s="186"/>
      <c r="J105" s="187">
        <f>J213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109</v>
      </c>
      <c r="E106" s="186"/>
      <c r="F106" s="186"/>
      <c r="G106" s="186"/>
      <c r="H106" s="186"/>
      <c r="I106" s="186"/>
      <c r="J106" s="187">
        <f>J220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110</v>
      </c>
      <c r="E107" s="186"/>
      <c r="F107" s="186"/>
      <c r="G107" s="186"/>
      <c r="H107" s="186"/>
      <c r="I107" s="186"/>
      <c r="J107" s="187">
        <f>J222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111</v>
      </c>
      <c r="E108" s="186"/>
      <c r="F108" s="186"/>
      <c r="G108" s="186"/>
      <c r="H108" s="186"/>
      <c r="I108" s="186"/>
      <c r="J108" s="187">
        <f>J224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112</v>
      </c>
      <c r="E109" s="186"/>
      <c r="F109" s="186"/>
      <c r="G109" s="186"/>
      <c r="H109" s="186"/>
      <c r="I109" s="186"/>
      <c r="J109" s="187">
        <f>J226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113</v>
      </c>
      <c r="E110" s="186"/>
      <c r="F110" s="186"/>
      <c r="G110" s="186"/>
      <c r="H110" s="186"/>
      <c r="I110" s="186"/>
      <c r="J110" s="187">
        <f>J228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114</v>
      </c>
      <c r="E111" s="186"/>
      <c r="F111" s="186"/>
      <c r="G111" s="186"/>
      <c r="H111" s="186"/>
      <c r="I111" s="186"/>
      <c r="J111" s="187">
        <f>J230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115</v>
      </c>
      <c r="E112" s="186"/>
      <c r="F112" s="186"/>
      <c r="G112" s="186"/>
      <c r="H112" s="186"/>
      <c r="I112" s="186"/>
      <c r="J112" s="187">
        <f>J233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116</v>
      </c>
      <c r="E113" s="186"/>
      <c r="F113" s="186"/>
      <c r="G113" s="186"/>
      <c r="H113" s="186"/>
      <c r="I113" s="186"/>
      <c r="J113" s="187">
        <f>J239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117</v>
      </c>
      <c r="E114" s="186"/>
      <c r="F114" s="186"/>
      <c r="G114" s="186"/>
      <c r="H114" s="186"/>
      <c r="I114" s="186"/>
      <c r="J114" s="187">
        <f>J245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118</v>
      </c>
      <c r="E115" s="186"/>
      <c r="F115" s="186"/>
      <c r="G115" s="186"/>
      <c r="H115" s="186"/>
      <c r="I115" s="186"/>
      <c r="J115" s="187">
        <f>J248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119</v>
      </c>
      <c r="E116" s="186"/>
      <c r="F116" s="186"/>
      <c r="G116" s="186"/>
      <c r="H116" s="186"/>
      <c r="I116" s="186"/>
      <c r="J116" s="187">
        <f>J267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120</v>
      </c>
      <c r="E117" s="186"/>
      <c r="F117" s="186"/>
      <c r="G117" s="186"/>
      <c r="H117" s="186"/>
      <c r="I117" s="186"/>
      <c r="J117" s="187">
        <f>J272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121</v>
      </c>
      <c r="E118" s="186"/>
      <c r="F118" s="186"/>
      <c r="G118" s="186"/>
      <c r="H118" s="186"/>
      <c r="I118" s="186"/>
      <c r="J118" s="187">
        <f>J280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7"/>
      <c r="C119" s="178"/>
      <c r="D119" s="179" t="s">
        <v>122</v>
      </c>
      <c r="E119" s="180"/>
      <c r="F119" s="180"/>
      <c r="G119" s="180"/>
      <c r="H119" s="180"/>
      <c r="I119" s="180"/>
      <c r="J119" s="181">
        <f>J285</f>
        <v>0</v>
      </c>
      <c r="K119" s="178"/>
      <c r="L119" s="182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3"/>
      <c r="C120" s="184"/>
      <c r="D120" s="185" t="s">
        <v>123</v>
      </c>
      <c r="E120" s="186"/>
      <c r="F120" s="186"/>
      <c r="G120" s="186"/>
      <c r="H120" s="186"/>
      <c r="I120" s="186"/>
      <c r="J120" s="187">
        <f>J286</f>
        <v>0</v>
      </c>
      <c r="K120" s="184"/>
      <c r="L120" s="18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3"/>
      <c r="C121" s="184"/>
      <c r="D121" s="185" t="s">
        <v>124</v>
      </c>
      <c r="E121" s="186"/>
      <c r="F121" s="186"/>
      <c r="G121" s="186"/>
      <c r="H121" s="186"/>
      <c r="I121" s="186"/>
      <c r="J121" s="187">
        <f>J288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3"/>
      <c r="C122" s="184"/>
      <c r="D122" s="185" t="s">
        <v>125</v>
      </c>
      <c r="E122" s="186"/>
      <c r="F122" s="186"/>
      <c r="G122" s="186"/>
      <c r="H122" s="186"/>
      <c r="I122" s="186"/>
      <c r="J122" s="187">
        <f>J293</f>
        <v>0</v>
      </c>
      <c r="K122" s="184"/>
      <c r="L122" s="18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8" s="2" customFormat="1" ht="6.96" customHeight="1">
      <c r="A128" s="36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24.96" customHeight="1">
      <c r="A129" s="36"/>
      <c r="B129" s="37"/>
      <c r="C129" s="21" t="s">
        <v>126</v>
      </c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16</v>
      </c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6.5" customHeight="1">
      <c r="A132" s="36"/>
      <c r="B132" s="37"/>
      <c r="C132" s="38"/>
      <c r="D132" s="38"/>
      <c r="E132" s="172" t="str">
        <f>E7</f>
        <v>Oprava koupelen a ostatních sociál. zařízení</v>
      </c>
      <c r="F132" s="30"/>
      <c r="G132" s="30"/>
      <c r="H132" s="30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93</v>
      </c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6.5" customHeight="1">
      <c r="A134" s="36"/>
      <c r="B134" s="37"/>
      <c r="C134" s="38"/>
      <c r="D134" s="38"/>
      <c r="E134" s="74" t="str">
        <f>E9</f>
        <v>DK 1 - SO-01-Vlastní budova-I etapa</v>
      </c>
      <c r="F134" s="38"/>
      <c r="G134" s="38"/>
      <c r="H134" s="38"/>
      <c r="I134" s="38"/>
      <c r="J134" s="38"/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6.96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2" customHeight="1">
      <c r="A136" s="36"/>
      <c r="B136" s="37"/>
      <c r="C136" s="30" t="s">
        <v>20</v>
      </c>
      <c r="D136" s="38"/>
      <c r="E136" s="38"/>
      <c r="F136" s="25" t="str">
        <f>F12</f>
        <v>Domov důchodců Dvůr Králové n.L.</v>
      </c>
      <c r="G136" s="38"/>
      <c r="H136" s="38"/>
      <c r="I136" s="30" t="s">
        <v>22</v>
      </c>
      <c r="J136" s="77" t="str">
        <f>IF(J12="","",J12)</f>
        <v>26. 10. 2021</v>
      </c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6.96" customHeight="1">
      <c r="A137" s="36"/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61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24</v>
      </c>
      <c r="D138" s="38"/>
      <c r="E138" s="38"/>
      <c r="F138" s="25" t="str">
        <f>E15</f>
        <v>Královéhradecký kraj</v>
      </c>
      <c r="G138" s="38"/>
      <c r="H138" s="38"/>
      <c r="I138" s="30" t="s">
        <v>30</v>
      </c>
      <c r="J138" s="34" t="str">
        <f>E21</f>
        <v>Planning ART s.r.o.</v>
      </c>
      <c r="K138" s="38"/>
      <c r="L138" s="61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5.15" customHeight="1">
      <c r="A139" s="36"/>
      <c r="B139" s="37"/>
      <c r="C139" s="30" t="s">
        <v>28</v>
      </c>
      <c r="D139" s="38"/>
      <c r="E139" s="38"/>
      <c r="F139" s="25" t="str">
        <f>IF(E18="","",E18)</f>
        <v>Vyplň údaj</v>
      </c>
      <c r="G139" s="38"/>
      <c r="H139" s="38"/>
      <c r="I139" s="30" t="s">
        <v>33</v>
      </c>
      <c r="J139" s="34" t="str">
        <f>E24</f>
        <v>Ing.Pavel Michálek</v>
      </c>
      <c r="K139" s="38"/>
      <c r="L139" s="61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10.32" customHeight="1">
      <c r="A140" s="36"/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61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11" customFormat="1" ht="29.28" customHeight="1">
      <c r="A141" s="189"/>
      <c r="B141" s="190"/>
      <c r="C141" s="191" t="s">
        <v>127</v>
      </c>
      <c r="D141" s="192" t="s">
        <v>61</v>
      </c>
      <c r="E141" s="192" t="s">
        <v>57</v>
      </c>
      <c r="F141" s="192" t="s">
        <v>58</v>
      </c>
      <c r="G141" s="192" t="s">
        <v>128</v>
      </c>
      <c r="H141" s="192" t="s">
        <v>129</v>
      </c>
      <c r="I141" s="192" t="s">
        <v>130</v>
      </c>
      <c r="J141" s="192" t="s">
        <v>97</v>
      </c>
      <c r="K141" s="193" t="s">
        <v>131</v>
      </c>
      <c r="L141" s="194"/>
      <c r="M141" s="98" t="s">
        <v>1</v>
      </c>
      <c r="N141" s="99" t="s">
        <v>40</v>
      </c>
      <c r="O141" s="99" t="s">
        <v>132</v>
      </c>
      <c r="P141" s="99" t="s">
        <v>133</v>
      </c>
      <c r="Q141" s="99" t="s">
        <v>134</v>
      </c>
      <c r="R141" s="99" t="s">
        <v>135</v>
      </c>
      <c r="S141" s="99" t="s">
        <v>136</v>
      </c>
      <c r="T141" s="100" t="s">
        <v>137</v>
      </c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</row>
    <row r="142" s="2" customFormat="1" ht="22.8" customHeight="1">
      <c r="A142" s="36"/>
      <c r="B142" s="37"/>
      <c r="C142" s="105" t="s">
        <v>138</v>
      </c>
      <c r="D142" s="38"/>
      <c r="E142" s="38"/>
      <c r="F142" s="38"/>
      <c r="G142" s="38"/>
      <c r="H142" s="38"/>
      <c r="I142" s="38"/>
      <c r="J142" s="195">
        <f>BK142</f>
        <v>0</v>
      </c>
      <c r="K142" s="38"/>
      <c r="L142" s="42"/>
      <c r="M142" s="101"/>
      <c r="N142" s="196"/>
      <c r="O142" s="102"/>
      <c r="P142" s="197">
        <f>P143+P202+P285</f>
        <v>0</v>
      </c>
      <c r="Q142" s="102"/>
      <c r="R142" s="197">
        <f>R143+R202+R285</f>
        <v>74.392910990000004</v>
      </c>
      <c r="S142" s="102"/>
      <c r="T142" s="198">
        <f>T143+T202+T285</f>
        <v>62.530497199999999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75</v>
      </c>
      <c r="AU142" s="15" t="s">
        <v>99</v>
      </c>
      <c r="BK142" s="199">
        <f>BK143+BK202+BK285</f>
        <v>0</v>
      </c>
    </row>
    <row r="143" s="12" customFormat="1" ht="25.92" customHeight="1">
      <c r="A143" s="12"/>
      <c r="B143" s="200"/>
      <c r="C143" s="201"/>
      <c r="D143" s="202" t="s">
        <v>75</v>
      </c>
      <c r="E143" s="203" t="s">
        <v>139</v>
      </c>
      <c r="F143" s="203" t="s">
        <v>140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P144+P152+P170+P194+P200</f>
        <v>0</v>
      </c>
      <c r="Q143" s="208"/>
      <c r="R143" s="209">
        <f>R144+R152+R170+R194+R200</f>
        <v>64.857884690000006</v>
      </c>
      <c r="S143" s="208"/>
      <c r="T143" s="210">
        <f>T144+T152+T170+T194+T200</f>
        <v>58.056640000000002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84</v>
      </c>
      <c r="AT143" s="212" t="s">
        <v>75</v>
      </c>
      <c r="AU143" s="212" t="s">
        <v>76</v>
      </c>
      <c r="AY143" s="211" t="s">
        <v>141</v>
      </c>
      <c r="BK143" s="213">
        <f>BK144+BK152+BK170+BK194+BK200</f>
        <v>0</v>
      </c>
    </row>
    <row r="144" s="12" customFormat="1" ht="22.8" customHeight="1">
      <c r="A144" s="12"/>
      <c r="B144" s="200"/>
      <c r="C144" s="201"/>
      <c r="D144" s="202" t="s">
        <v>75</v>
      </c>
      <c r="E144" s="214" t="s">
        <v>142</v>
      </c>
      <c r="F144" s="214" t="s">
        <v>143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SUM(P145:P151)</f>
        <v>0</v>
      </c>
      <c r="Q144" s="208"/>
      <c r="R144" s="209">
        <f>SUM(R145:R151)</f>
        <v>20.072992800000002</v>
      </c>
      <c r="S144" s="208"/>
      <c r="T144" s="210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84</v>
      </c>
      <c r="AT144" s="212" t="s">
        <v>75</v>
      </c>
      <c r="AU144" s="212" t="s">
        <v>84</v>
      </c>
      <c r="AY144" s="211" t="s">
        <v>141</v>
      </c>
      <c r="BK144" s="213">
        <f>SUM(BK145:BK151)</f>
        <v>0</v>
      </c>
    </row>
    <row r="145" s="2" customFormat="1" ht="21.75" customHeight="1">
      <c r="A145" s="36"/>
      <c r="B145" s="37"/>
      <c r="C145" s="216" t="s">
        <v>84</v>
      </c>
      <c r="D145" s="216" t="s">
        <v>144</v>
      </c>
      <c r="E145" s="217" t="s">
        <v>145</v>
      </c>
      <c r="F145" s="218" t="s">
        <v>146</v>
      </c>
      <c r="G145" s="219" t="s">
        <v>147</v>
      </c>
      <c r="H145" s="220">
        <v>453.83999999999998</v>
      </c>
      <c r="I145" s="221"/>
      <c r="J145" s="222">
        <f>ROUND(I145*H145,2)</f>
        <v>0</v>
      </c>
      <c r="K145" s="218" t="s">
        <v>148</v>
      </c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0.028570000000000002</v>
      </c>
      <c r="R145" s="225">
        <f>Q145*H145</f>
        <v>12.9662088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149</v>
      </c>
      <c r="AT145" s="227" t="s">
        <v>144</v>
      </c>
      <c r="AU145" s="227" t="s">
        <v>150</v>
      </c>
      <c r="AY145" s="15" t="s">
        <v>141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150</v>
      </c>
      <c r="BK145" s="228">
        <f>ROUND(I145*H145,2)</f>
        <v>0</v>
      </c>
      <c r="BL145" s="15" t="s">
        <v>149</v>
      </c>
      <c r="BM145" s="227" t="s">
        <v>151</v>
      </c>
    </row>
    <row r="146" s="2" customFormat="1">
      <c r="A146" s="36"/>
      <c r="B146" s="37"/>
      <c r="C146" s="216" t="s">
        <v>150</v>
      </c>
      <c r="D146" s="216" t="s">
        <v>144</v>
      </c>
      <c r="E146" s="217" t="s">
        <v>152</v>
      </c>
      <c r="F146" s="218" t="s">
        <v>153</v>
      </c>
      <c r="G146" s="219" t="s">
        <v>147</v>
      </c>
      <c r="H146" s="220">
        <v>3.6000000000000001</v>
      </c>
      <c r="I146" s="221"/>
      <c r="J146" s="222">
        <f>ROUND(I146*H146,2)</f>
        <v>0</v>
      </c>
      <c r="K146" s="218" t="s">
        <v>1</v>
      </c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149</v>
      </c>
      <c r="AT146" s="227" t="s">
        <v>144</v>
      </c>
      <c r="AU146" s="227" t="s">
        <v>150</v>
      </c>
      <c r="AY146" s="15" t="s">
        <v>141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150</v>
      </c>
      <c r="BK146" s="228">
        <f>ROUND(I146*H146,2)</f>
        <v>0</v>
      </c>
      <c r="BL146" s="15" t="s">
        <v>149</v>
      </c>
      <c r="BM146" s="227" t="s">
        <v>154</v>
      </c>
    </row>
    <row r="147" s="13" customFormat="1">
      <c r="A147" s="13"/>
      <c r="B147" s="229"/>
      <c r="C147" s="230"/>
      <c r="D147" s="231" t="s">
        <v>155</v>
      </c>
      <c r="E147" s="232" t="s">
        <v>1</v>
      </c>
      <c r="F147" s="233" t="s">
        <v>156</v>
      </c>
      <c r="G147" s="230"/>
      <c r="H147" s="234">
        <v>3.6000000000000001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155</v>
      </c>
      <c r="AU147" s="240" t="s">
        <v>150</v>
      </c>
      <c r="AV147" s="13" t="s">
        <v>150</v>
      </c>
      <c r="AW147" s="13" t="s">
        <v>32</v>
      </c>
      <c r="AX147" s="13" t="s">
        <v>84</v>
      </c>
      <c r="AY147" s="240" t="s">
        <v>141</v>
      </c>
    </row>
    <row r="148" s="2" customFormat="1">
      <c r="A148" s="36"/>
      <c r="B148" s="37"/>
      <c r="C148" s="216" t="s">
        <v>142</v>
      </c>
      <c r="D148" s="216" t="s">
        <v>144</v>
      </c>
      <c r="E148" s="217" t="s">
        <v>157</v>
      </c>
      <c r="F148" s="218" t="s">
        <v>158</v>
      </c>
      <c r="G148" s="219" t="s">
        <v>147</v>
      </c>
      <c r="H148" s="220">
        <v>48</v>
      </c>
      <c r="I148" s="221"/>
      <c r="J148" s="222">
        <f>ROUND(I148*H148,2)</f>
        <v>0</v>
      </c>
      <c r="K148" s="218" t="s">
        <v>148</v>
      </c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0.12335</v>
      </c>
      <c r="R148" s="225">
        <f>Q148*H148</f>
        <v>5.9207999999999998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149</v>
      </c>
      <c r="AT148" s="227" t="s">
        <v>144</v>
      </c>
      <c r="AU148" s="227" t="s">
        <v>150</v>
      </c>
      <c r="AY148" s="15" t="s">
        <v>141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150</v>
      </c>
      <c r="BK148" s="228">
        <f>ROUND(I148*H148,2)</f>
        <v>0</v>
      </c>
      <c r="BL148" s="15" t="s">
        <v>149</v>
      </c>
      <c r="BM148" s="227" t="s">
        <v>159</v>
      </c>
    </row>
    <row r="149" s="13" customFormat="1">
      <c r="A149" s="13"/>
      <c r="B149" s="229"/>
      <c r="C149" s="230"/>
      <c r="D149" s="231" t="s">
        <v>155</v>
      </c>
      <c r="E149" s="232" t="s">
        <v>1</v>
      </c>
      <c r="F149" s="233" t="s">
        <v>160</v>
      </c>
      <c r="G149" s="230"/>
      <c r="H149" s="234">
        <v>48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155</v>
      </c>
      <c r="AU149" s="240" t="s">
        <v>150</v>
      </c>
      <c r="AV149" s="13" t="s">
        <v>150</v>
      </c>
      <c r="AW149" s="13" t="s">
        <v>32</v>
      </c>
      <c r="AX149" s="13" t="s">
        <v>84</v>
      </c>
      <c r="AY149" s="240" t="s">
        <v>141</v>
      </c>
    </row>
    <row r="150" s="2" customFormat="1">
      <c r="A150" s="36"/>
      <c r="B150" s="37"/>
      <c r="C150" s="216" t="s">
        <v>149</v>
      </c>
      <c r="D150" s="216" t="s">
        <v>144</v>
      </c>
      <c r="E150" s="217" t="s">
        <v>161</v>
      </c>
      <c r="F150" s="218" t="s">
        <v>162</v>
      </c>
      <c r="G150" s="219" t="s">
        <v>147</v>
      </c>
      <c r="H150" s="220">
        <v>19.199999999999999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42</v>
      </c>
      <c r="O150" s="89"/>
      <c r="P150" s="225">
        <f>O150*H150</f>
        <v>0</v>
      </c>
      <c r="Q150" s="225">
        <v>0.061769999999999999</v>
      </c>
      <c r="R150" s="225">
        <f>Q150*H150</f>
        <v>1.1859839999999999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149</v>
      </c>
      <c r="AT150" s="227" t="s">
        <v>144</v>
      </c>
      <c r="AU150" s="227" t="s">
        <v>150</v>
      </c>
      <c r="AY150" s="15" t="s">
        <v>141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150</v>
      </c>
      <c r="BK150" s="228">
        <f>ROUND(I150*H150,2)</f>
        <v>0</v>
      </c>
      <c r="BL150" s="15" t="s">
        <v>149</v>
      </c>
      <c r="BM150" s="227" t="s">
        <v>163</v>
      </c>
    </row>
    <row r="151" s="13" customFormat="1">
      <c r="A151" s="13"/>
      <c r="B151" s="229"/>
      <c r="C151" s="230"/>
      <c r="D151" s="231" t="s">
        <v>155</v>
      </c>
      <c r="E151" s="232" t="s">
        <v>1</v>
      </c>
      <c r="F151" s="233" t="s">
        <v>164</v>
      </c>
      <c r="G151" s="230"/>
      <c r="H151" s="234">
        <v>19.199999999999999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155</v>
      </c>
      <c r="AU151" s="240" t="s">
        <v>150</v>
      </c>
      <c r="AV151" s="13" t="s">
        <v>150</v>
      </c>
      <c r="AW151" s="13" t="s">
        <v>32</v>
      </c>
      <c r="AX151" s="13" t="s">
        <v>84</v>
      </c>
      <c r="AY151" s="240" t="s">
        <v>141</v>
      </c>
    </row>
    <row r="152" s="12" customFormat="1" ht="22.8" customHeight="1">
      <c r="A152" s="12"/>
      <c r="B152" s="200"/>
      <c r="C152" s="201"/>
      <c r="D152" s="202" t="s">
        <v>75</v>
      </c>
      <c r="E152" s="214" t="s">
        <v>165</v>
      </c>
      <c r="F152" s="214" t="s">
        <v>166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SUM(P153:P169)</f>
        <v>0</v>
      </c>
      <c r="Q152" s="208"/>
      <c r="R152" s="209">
        <f>SUM(R153:R169)</f>
        <v>44.67586069</v>
      </c>
      <c r="S152" s="208"/>
      <c r="T152" s="210">
        <f>SUM(T153:T169)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84</v>
      </c>
      <c r="AT152" s="212" t="s">
        <v>75</v>
      </c>
      <c r="AU152" s="212" t="s">
        <v>84</v>
      </c>
      <c r="AY152" s="211" t="s">
        <v>141</v>
      </c>
      <c r="BK152" s="213">
        <f>SUM(BK153:BK169)</f>
        <v>0</v>
      </c>
    </row>
    <row r="153" s="2" customFormat="1">
      <c r="A153" s="36"/>
      <c r="B153" s="37"/>
      <c r="C153" s="216" t="s">
        <v>167</v>
      </c>
      <c r="D153" s="216" t="s">
        <v>144</v>
      </c>
      <c r="E153" s="217" t="s">
        <v>168</v>
      </c>
      <c r="F153" s="218" t="s">
        <v>169</v>
      </c>
      <c r="G153" s="219" t="s">
        <v>147</v>
      </c>
      <c r="H153" s="220">
        <v>453.83999999999998</v>
      </c>
      <c r="I153" s="221"/>
      <c r="J153" s="222">
        <f>ROUND(I153*H153,2)</f>
        <v>0</v>
      </c>
      <c r="K153" s="218" t="s">
        <v>148</v>
      </c>
      <c r="L153" s="42"/>
      <c r="M153" s="223" t="s">
        <v>1</v>
      </c>
      <c r="N153" s="224" t="s">
        <v>42</v>
      </c>
      <c r="O153" s="89"/>
      <c r="P153" s="225">
        <f>O153*H153</f>
        <v>0</v>
      </c>
      <c r="Q153" s="225">
        <v>0.00025999999999999998</v>
      </c>
      <c r="R153" s="225">
        <f>Q153*H153</f>
        <v>0.11799839999999999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149</v>
      </c>
      <c r="AT153" s="227" t="s">
        <v>144</v>
      </c>
      <c r="AU153" s="227" t="s">
        <v>150</v>
      </c>
      <c r="AY153" s="15" t="s">
        <v>141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150</v>
      </c>
      <c r="BK153" s="228">
        <f>ROUND(I153*H153,2)</f>
        <v>0</v>
      </c>
      <c r="BL153" s="15" t="s">
        <v>149</v>
      </c>
      <c r="BM153" s="227" t="s">
        <v>170</v>
      </c>
    </row>
    <row r="154" s="13" customFormat="1">
      <c r="A154" s="13"/>
      <c r="B154" s="229"/>
      <c r="C154" s="230"/>
      <c r="D154" s="231" t="s">
        <v>155</v>
      </c>
      <c r="E154" s="232" t="s">
        <v>1</v>
      </c>
      <c r="F154" s="233" t="s">
        <v>171</v>
      </c>
      <c r="G154" s="230"/>
      <c r="H154" s="234">
        <v>453.83999999999998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155</v>
      </c>
      <c r="AU154" s="240" t="s">
        <v>150</v>
      </c>
      <c r="AV154" s="13" t="s">
        <v>150</v>
      </c>
      <c r="AW154" s="13" t="s">
        <v>32</v>
      </c>
      <c r="AX154" s="13" t="s">
        <v>84</v>
      </c>
      <c r="AY154" s="240" t="s">
        <v>141</v>
      </c>
    </row>
    <row r="155" s="2" customFormat="1" ht="21.75" customHeight="1">
      <c r="A155" s="36"/>
      <c r="B155" s="37"/>
      <c r="C155" s="216" t="s">
        <v>165</v>
      </c>
      <c r="D155" s="216" t="s">
        <v>144</v>
      </c>
      <c r="E155" s="217" t="s">
        <v>172</v>
      </c>
      <c r="F155" s="218" t="s">
        <v>173</v>
      </c>
      <c r="G155" s="219" t="s">
        <v>147</v>
      </c>
      <c r="H155" s="220">
        <v>64</v>
      </c>
      <c r="I155" s="221"/>
      <c r="J155" s="222">
        <f>ROUND(I155*H155,2)</f>
        <v>0</v>
      </c>
      <c r="K155" s="218" t="s">
        <v>148</v>
      </c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0.040000000000000001</v>
      </c>
      <c r="R155" s="225">
        <f>Q155*H155</f>
        <v>2.5600000000000001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149</v>
      </c>
      <c r="AT155" s="227" t="s">
        <v>144</v>
      </c>
      <c r="AU155" s="227" t="s">
        <v>150</v>
      </c>
      <c r="AY155" s="15" t="s">
        <v>141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150</v>
      </c>
      <c r="BK155" s="228">
        <f>ROUND(I155*H155,2)</f>
        <v>0</v>
      </c>
      <c r="BL155" s="15" t="s">
        <v>149</v>
      </c>
      <c r="BM155" s="227" t="s">
        <v>174</v>
      </c>
    </row>
    <row r="156" s="13" customFormat="1">
      <c r="A156" s="13"/>
      <c r="B156" s="229"/>
      <c r="C156" s="230"/>
      <c r="D156" s="231" t="s">
        <v>155</v>
      </c>
      <c r="E156" s="232" t="s">
        <v>1</v>
      </c>
      <c r="F156" s="233" t="s">
        <v>175</v>
      </c>
      <c r="G156" s="230"/>
      <c r="H156" s="234">
        <v>64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155</v>
      </c>
      <c r="AU156" s="240" t="s">
        <v>150</v>
      </c>
      <c r="AV156" s="13" t="s">
        <v>150</v>
      </c>
      <c r="AW156" s="13" t="s">
        <v>32</v>
      </c>
      <c r="AX156" s="13" t="s">
        <v>84</v>
      </c>
      <c r="AY156" s="240" t="s">
        <v>141</v>
      </c>
    </row>
    <row r="157" s="2" customFormat="1">
      <c r="A157" s="36"/>
      <c r="B157" s="37"/>
      <c r="C157" s="216" t="s">
        <v>176</v>
      </c>
      <c r="D157" s="216" t="s">
        <v>144</v>
      </c>
      <c r="E157" s="217" t="s">
        <v>177</v>
      </c>
      <c r="F157" s="218" t="s">
        <v>178</v>
      </c>
      <c r="G157" s="219" t="s">
        <v>147</v>
      </c>
      <c r="H157" s="220">
        <v>128</v>
      </c>
      <c r="I157" s="221"/>
      <c r="J157" s="222">
        <f>ROUND(I157*H157,2)</f>
        <v>0</v>
      </c>
      <c r="K157" s="218" t="s">
        <v>148</v>
      </c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0.0043800000000000002</v>
      </c>
      <c r="R157" s="225">
        <f>Q157*H157</f>
        <v>0.56064000000000003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149</v>
      </c>
      <c r="AT157" s="227" t="s">
        <v>144</v>
      </c>
      <c r="AU157" s="227" t="s">
        <v>150</v>
      </c>
      <c r="AY157" s="15" t="s">
        <v>141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150</v>
      </c>
      <c r="BK157" s="228">
        <f>ROUND(I157*H157,2)</f>
        <v>0</v>
      </c>
      <c r="BL157" s="15" t="s">
        <v>149</v>
      </c>
      <c r="BM157" s="227" t="s">
        <v>179</v>
      </c>
    </row>
    <row r="158" s="13" customFormat="1">
      <c r="A158" s="13"/>
      <c r="B158" s="229"/>
      <c r="C158" s="230"/>
      <c r="D158" s="231" t="s">
        <v>155</v>
      </c>
      <c r="E158" s="232" t="s">
        <v>1</v>
      </c>
      <c r="F158" s="233" t="s">
        <v>180</v>
      </c>
      <c r="G158" s="230"/>
      <c r="H158" s="234">
        <v>128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155</v>
      </c>
      <c r="AU158" s="240" t="s">
        <v>150</v>
      </c>
      <c r="AV158" s="13" t="s">
        <v>150</v>
      </c>
      <c r="AW158" s="13" t="s">
        <v>32</v>
      </c>
      <c r="AX158" s="13" t="s">
        <v>84</v>
      </c>
      <c r="AY158" s="240" t="s">
        <v>141</v>
      </c>
    </row>
    <row r="159" s="2" customFormat="1">
      <c r="A159" s="36"/>
      <c r="B159" s="37"/>
      <c r="C159" s="216" t="s">
        <v>181</v>
      </c>
      <c r="D159" s="216" t="s">
        <v>144</v>
      </c>
      <c r="E159" s="217" t="s">
        <v>182</v>
      </c>
      <c r="F159" s="218" t="s">
        <v>183</v>
      </c>
      <c r="G159" s="219" t="s">
        <v>147</v>
      </c>
      <c r="H159" s="220">
        <v>128</v>
      </c>
      <c r="I159" s="221"/>
      <c r="J159" s="222">
        <f>ROUND(I159*H159,2)</f>
        <v>0</v>
      </c>
      <c r="K159" s="218" t="s">
        <v>148</v>
      </c>
      <c r="L159" s="42"/>
      <c r="M159" s="223" t="s">
        <v>1</v>
      </c>
      <c r="N159" s="224" t="s">
        <v>42</v>
      </c>
      <c r="O159" s="89"/>
      <c r="P159" s="225">
        <f>O159*H159</f>
        <v>0</v>
      </c>
      <c r="Q159" s="225">
        <v>0.0030000000000000001</v>
      </c>
      <c r="R159" s="225">
        <f>Q159*H159</f>
        <v>0.38400000000000001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149</v>
      </c>
      <c r="AT159" s="227" t="s">
        <v>144</v>
      </c>
      <c r="AU159" s="227" t="s">
        <v>150</v>
      </c>
      <c r="AY159" s="15" t="s">
        <v>141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150</v>
      </c>
      <c r="BK159" s="228">
        <f>ROUND(I159*H159,2)</f>
        <v>0</v>
      </c>
      <c r="BL159" s="15" t="s">
        <v>149</v>
      </c>
      <c r="BM159" s="227" t="s">
        <v>184</v>
      </c>
    </row>
    <row r="160" s="2" customFormat="1" ht="16.5" customHeight="1">
      <c r="A160" s="36"/>
      <c r="B160" s="37"/>
      <c r="C160" s="216" t="s">
        <v>185</v>
      </c>
      <c r="D160" s="216" t="s">
        <v>144</v>
      </c>
      <c r="E160" s="217" t="s">
        <v>186</v>
      </c>
      <c r="F160" s="218" t="s">
        <v>187</v>
      </c>
      <c r="G160" s="219" t="s">
        <v>188</v>
      </c>
      <c r="H160" s="220">
        <v>36</v>
      </c>
      <c r="I160" s="221"/>
      <c r="J160" s="222">
        <f>ROUND(I160*H160,2)</f>
        <v>0</v>
      </c>
      <c r="K160" s="218" t="s">
        <v>1</v>
      </c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149</v>
      </c>
      <c r="AT160" s="227" t="s">
        <v>144</v>
      </c>
      <c r="AU160" s="227" t="s">
        <v>150</v>
      </c>
      <c r="AY160" s="15" t="s">
        <v>141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150</v>
      </c>
      <c r="BK160" s="228">
        <f>ROUND(I160*H160,2)</f>
        <v>0</v>
      </c>
      <c r="BL160" s="15" t="s">
        <v>149</v>
      </c>
      <c r="BM160" s="227" t="s">
        <v>189</v>
      </c>
    </row>
    <row r="161" s="13" customFormat="1">
      <c r="A161" s="13"/>
      <c r="B161" s="229"/>
      <c r="C161" s="230"/>
      <c r="D161" s="231" t="s">
        <v>155</v>
      </c>
      <c r="E161" s="232" t="s">
        <v>1</v>
      </c>
      <c r="F161" s="233" t="s">
        <v>190</v>
      </c>
      <c r="G161" s="230"/>
      <c r="H161" s="234">
        <v>36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155</v>
      </c>
      <c r="AU161" s="240" t="s">
        <v>150</v>
      </c>
      <c r="AV161" s="13" t="s">
        <v>150</v>
      </c>
      <c r="AW161" s="13" t="s">
        <v>32</v>
      </c>
      <c r="AX161" s="13" t="s">
        <v>84</v>
      </c>
      <c r="AY161" s="240" t="s">
        <v>141</v>
      </c>
    </row>
    <row r="162" s="2" customFormat="1">
      <c r="A162" s="36"/>
      <c r="B162" s="37"/>
      <c r="C162" s="216" t="s">
        <v>191</v>
      </c>
      <c r="D162" s="216" t="s">
        <v>144</v>
      </c>
      <c r="E162" s="217" t="s">
        <v>192</v>
      </c>
      <c r="F162" s="218" t="s">
        <v>193</v>
      </c>
      <c r="G162" s="219" t="s">
        <v>194</v>
      </c>
      <c r="H162" s="220">
        <v>9.2609999999999992</v>
      </c>
      <c r="I162" s="221"/>
      <c r="J162" s="222">
        <f>ROUND(I162*H162,2)</f>
        <v>0</v>
      </c>
      <c r="K162" s="218" t="s">
        <v>148</v>
      </c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2.45329</v>
      </c>
      <c r="R162" s="225">
        <f>Q162*H162</f>
        <v>22.719918689999997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149</v>
      </c>
      <c r="AT162" s="227" t="s">
        <v>144</v>
      </c>
      <c r="AU162" s="227" t="s">
        <v>150</v>
      </c>
      <c r="AY162" s="15" t="s">
        <v>141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150</v>
      </c>
      <c r="BK162" s="228">
        <f>ROUND(I162*H162,2)</f>
        <v>0</v>
      </c>
      <c r="BL162" s="15" t="s">
        <v>149</v>
      </c>
      <c r="BM162" s="227" t="s">
        <v>195</v>
      </c>
    </row>
    <row r="163" s="13" customFormat="1">
      <c r="A163" s="13"/>
      <c r="B163" s="229"/>
      <c r="C163" s="230"/>
      <c r="D163" s="231" t="s">
        <v>155</v>
      </c>
      <c r="E163" s="232" t="s">
        <v>1</v>
      </c>
      <c r="F163" s="233" t="s">
        <v>196</v>
      </c>
      <c r="G163" s="230"/>
      <c r="H163" s="234">
        <v>9.2609999999999992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155</v>
      </c>
      <c r="AU163" s="240" t="s">
        <v>150</v>
      </c>
      <c r="AV163" s="13" t="s">
        <v>150</v>
      </c>
      <c r="AW163" s="13" t="s">
        <v>32</v>
      </c>
      <c r="AX163" s="13" t="s">
        <v>84</v>
      </c>
      <c r="AY163" s="240" t="s">
        <v>141</v>
      </c>
    </row>
    <row r="164" s="2" customFormat="1">
      <c r="A164" s="36"/>
      <c r="B164" s="37"/>
      <c r="C164" s="216" t="s">
        <v>197</v>
      </c>
      <c r="D164" s="216" t="s">
        <v>144</v>
      </c>
      <c r="E164" s="217" t="s">
        <v>198</v>
      </c>
      <c r="F164" s="218" t="s">
        <v>199</v>
      </c>
      <c r="G164" s="219" t="s">
        <v>194</v>
      </c>
      <c r="H164" s="220">
        <v>8.0999999999999996</v>
      </c>
      <c r="I164" s="221"/>
      <c r="J164" s="222">
        <f>ROUND(I164*H164,2)</f>
        <v>0</v>
      </c>
      <c r="K164" s="218" t="s">
        <v>148</v>
      </c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2.2563399999999998</v>
      </c>
      <c r="R164" s="225">
        <f>Q164*H164</f>
        <v>18.276353999999998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149</v>
      </c>
      <c r="AT164" s="227" t="s">
        <v>144</v>
      </c>
      <c r="AU164" s="227" t="s">
        <v>150</v>
      </c>
      <c r="AY164" s="15" t="s">
        <v>141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150</v>
      </c>
      <c r="BK164" s="228">
        <f>ROUND(I164*H164,2)</f>
        <v>0</v>
      </c>
      <c r="BL164" s="15" t="s">
        <v>149</v>
      </c>
      <c r="BM164" s="227" t="s">
        <v>200</v>
      </c>
    </row>
    <row r="165" s="13" customFormat="1">
      <c r="A165" s="13"/>
      <c r="B165" s="229"/>
      <c r="C165" s="230"/>
      <c r="D165" s="231" t="s">
        <v>155</v>
      </c>
      <c r="E165" s="232" t="s">
        <v>1</v>
      </c>
      <c r="F165" s="233" t="s">
        <v>201</v>
      </c>
      <c r="G165" s="230"/>
      <c r="H165" s="234">
        <v>8.0999999999999996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155</v>
      </c>
      <c r="AU165" s="240" t="s">
        <v>150</v>
      </c>
      <c r="AV165" s="13" t="s">
        <v>150</v>
      </c>
      <c r="AW165" s="13" t="s">
        <v>32</v>
      </c>
      <c r="AX165" s="13" t="s">
        <v>84</v>
      </c>
      <c r="AY165" s="240" t="s">
        <v>141</v>
      </c>
    </row>
    <row r="166" s="2" customFormat="1" ht="16.5" customHeight="1">
      <c r="A166" s="36"/>
      <c r="B166" s="37"/>
      <c r="C166" s="216" t="s">
        <v>202</v>
      </c>
      <c r="D166" s="216" t="s">
        <v>144</v>
      </c>
      <c r="E166" s="217" t="s">
        <v>203</v>
      </c>
      <c r="F166" s="218" t="s">
        <v>204</v>
      </c>
      <c r="G166" s="219" t="s">
        <v>147</v>
      </c>
      <c r="H166" s="220">
        <v>115.76000000000001</v>
      </c>
      <c r="I166" s="221"/>
      <c r="J166" s="222">
        <f>ROUND(I166*H166,2)</f>
        <v>0</v>
      </c>
      <c r="K166" s="218" t="s">
        <v>148</v>
      </c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0.00012999999999999999</v>
      </c>
      <c r="R166" s="225">
        <f>Q166*H166</f>
        <v>0.015048799999999999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149</v>
      </c>
      <c r="AT166" s="227" t="s">
        <v>144</v>
      </c>
      <c r="AU166" s="227" t="s">
        <v>150</v>
      </c>
      <c r="AY166" s="15" t="s">
        <v>141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150</v>
      </c>
      <c r="BK166" s="228">
        <f>ROUND(I166*H166,2)</f>
        <v>0</v>
      </c>
      <c r="BL166" s="15" t="s">
        <v>149</v>
      </c>
      <c r="BM166" s="227" t="s">
        <v>205</v>
      </c>
    </row>
    <row r="167" s="2" customFormat="1" ht="16.5" customHeight="1">
      <c r="A167" s="36"/>
      <c r="B167" s="37"/>
      <c r="C167" s="216" t="s">
        <v>206</v>
      </c>
      <c r="D167" s="216" t="s">
        <v>144</v>
      </c>
      <c r="E167" s="217" t="s">
        <v>207</v>
      </c>
      <c r="F167" s="218" t="s">
        <v>208</v>
      </c>
      <c r="G167" s="219" t="s">
        <v>147</v>
      </c>
      <c r="H167" s="220">
        <v>115.76000000000001</v>
      </c>
      <c r="I167" s="221"/>
      <c r="J167" s="222">
        <f>ROUND(I167*H167,2)</f>
        <v>0</v>
      </c>
      <c r="K167" s="218" t="s">
        <v>148</v>
      </c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0.00033</v>
      </c>
      <c r="R167" s="225">
        <f>Q167*H167</f>
        <v>0.0382008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149</v>
      </c>
      <c r="AT167" s="227" t="s">
        <v>144</v>
      </c>
      <c r="AU167" s="227" t="s">
        <v>150</v>
      </c>
      <c r="AY167" s="15" t="s">
        <v>141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150</v>
      </c>
      <c r="BK167" s="228">
        <f>ROUND(I167*H167,2)</f>
        <v>0</v>
      </c>
      <c r="BL167" s="15" t="s">
        <v>149</v>
      </c>
      <c r="BM167" s="227" t="s">
        <v>209</v>
      </c>
    </row>
    <row r="168" s="13" customFormat="1">
      <c r="A168" s="13"/>
      <c r="B168" s="229"/>
      <c r="C168" s="230"/>
      <c r="D168" s="231" t="s">
        <v>155</v>
      </c>
      <c r="E168" s="232" t="s">
        <v>1</v>
      </c>
      <c r="F168" s="233" t="s">
        <v>210</v>
      </c>
      <c r="G168" s="230"/>
      <c r="H168" s="234">
        <v>115.76000000000001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155</v>
      </c>
      <c r="AU168" s="240" t="s">
        <v>150</v>
      </c>
      <c r="AV168" s="13" t="s">
        <v>150</v>
      </c>
      <c r="AW168" s="13" t="s">
        <v>32</v>
      </c>
      <c r="AX168" s="13" t="s">
        <v>84</v>
      </c>
      <c r="AY168" s="240" t="s">
        <v>141</v>
      </c>
    </row>
    <row r="169" s="2" customFormat="1" ht="33" customHeight="1">
      <c r="A169" s="36"/>
      <c r="B169" s="37"/>
      <c r="C169" s="216" t="s">
        <v>211</v>
      </c>
      <c r="D169" s="216" t="s">
        <v>144</v>
      </c>
      <c r="E169" s="217" t="s">
        <v>212</v>
      </c>
      <c r="F169" s="218" t="s">
        <v>213</v>
      </c>
      <c r="G169" s="219" t="s">
        <v>214</v>
      </c>
      <c r="H169" s="220">
        <v>185</v>
      </c>
      <c r="I169" s="221"/>
      <c r="J169" s="222">
        <f>ROUND(I169*H169,2)</f>
        <v>0</v>
      </c>
      <c r="K169" s="218" t="s">
        <v>148</v>
      </c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2.0000000000000002E-05</v>
      </c>
      <c r="R169" s="225">
        <f>Q169*H169</f>
        <v>0.0037000000000000002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149</v>
      </c>
      <c r="AT169" s="227" t="s">
        <v>144</v>
      </c>
      <c r="AU169" s="227" t="s">
        <v>150</v>
      </c>
      <c r="AY169" s="15" t="s">
        <v>141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150</v>
      </c>
      <c r="BK169" s="228">
        <f>ROUND(I169*H169,2)</f>
        <v>0</v>
      </c>
      <c r="BL169" s="15" t="s">
        <v>149</v>
      </c>
      <c r="BM169" s="227" t="s">
        <v>215</v>
      </c>
    </row>
    <row r="170" s="12" customFormat="1" ht="22.8" customHeight="1">
      <c r="A170" s="12"/>
      <c r="B170" s="200"/>
      <c r="C170" s="201"/>
      <c r="D170" s="202" t="s">
        <v>75</v>
      </c>
      <c r="E170" s="214" t="s">
        <v>185</v>
      </c>
      <c r="F170" s="214" t="s">
        <v>216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SUM(P171:P193)</f>
        <v>0</v>
      </c>
      <c r="Q170" s="208"/>
      <c r="R170" s="209">
        <f>SUM(R171:R193)</f>
        <v>0.10903120000000001</v>
      </c>
      <c r="S170" s="208"/>
      <c r="T170" s="210">
        <f>SUM(T171:T193)</f>
        <v>58.056640000000002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84</v>
      </c>
      <c r="AT170" s="212" t="s">
        <v>75</v>
      </c>
      <c r="AU170" s="212" t="s">
        <v>84</v>
      </c>
      <c r="AY170" s="211" t="s">
        <v>141</v>
      </c>
      <c r="BK170" s="213">
        <f>SUM(BK171:BK193)</f>
        <v>0</v>
      </c>
    </row>
    <row r="171" s="2" customFormat="1" ht="33" customHeight="1">
      <c r="A171" s="36"/>
      <c r="B171" s="37"/>
      <c r="C171" s="216" t="s">
        <v>8</v>
      </c>
      <c r="D171" s="216" t="s">
        <v>144</v>
      </c>
      <c r="E171" s="217" t="s">
        <v>217</v>
      </c>
      <c r="F171" s="218" t="s">
        <v>218</v>
      </c>
      <c r="G171" s="219" t="s">
        <v>147</v>
      </c>
      <c r="H171" s="220">
        <v>641.36000000000001</v>
      </c>
      <c r="I171" s="221"/>
      <c r="J171" s="222">
        <f>ROUND(I171*H171,2)</f>
        <v>0</v>
      </c>
      <c r="K171" s="218" t="s">
        <v>148</v>
      </c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0.00012999999999999999</v>
      </c>
      <c r="R171" s="225">
        <f>Q171*H171</f>
        <v>0.083376800000000001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149</v>
      </c>
      <c r="AT171" s="227" t="s">
        <v>144</v>
      </c>
      <c r="AU171" s="227" t="s">
        <v>150</v>
      </c>
      <c r="AY171" s="15" t="s">
        <v>141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150</v>
      </c>
      <c r="BK171" s="228">
        <f>ROUND(I171*H171,2)</f>
        <v>0</v>
      </c>
      <c r="BL171" s="15" t="s">
        <v>149</v>
      </c>
      <c r="BM171" s="227" t="s">
        <v>219</v>
      </c>
    </row>
    <row r="172" s="13" customFormat="1">
      <c r="A172" s="13"/>
      <c r="B172" s="229"/>
      <c r="C172" s="230"/>
      <c r="D172" s="231" t="s">
        <v>155</v>
      </c>
      <c r="E172" s="232" t="s">
        <v>1</v>
      </c>
      <c r="F172" s="233" t="s">
        <v>220</v>
      </c>
      <c r="G172" s="230"/>
      <c r="H172" s="234">
        <v>641.36000000000001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155</v>
      </c>
      <c r="AU172" s="240" t="s">
        <v>150</v>
      </c>
      <c r="AV172" s="13" t="s">
        <v>150</v>
      </c>
      <c r="AW172" s="13" t="s">
        <v>32</v>
      </c>
      <c r="AX172" s="13" t="s">
        <v>84</v>
      </c>
      <c r="AY172" s="240" t="s">
        <v>141</v>
      </c>
    </row>
    <row r="173" s="2" customFormat="1">
      <c r="A173" s="36"/>
      <c r="B173" s="37"/>
      <c r="C173" s="216" t="s">
        <v>221</v>
      </c>
      <c r="D173" s="216" t="s">
        <v>144</v>
      </c>
      <c r="E173" s="217" t="s">
        <v>222</v>
      </c>
      <c r="F173" s="218" t="s">
        <v>223</v>
      </c>
      <c r="G173" s="219" t="s">
        <v>147</v>
      </c>
      <c r="H173" s="220">
        <v>641.36000000000001</v>
      </c>
      <c r="I173" s="221"/>
      <c r="J173" s="222">
        <f>ROUND(I173*H173,2)</f>
        <v>0</v>
      </c>
      <c r="K173" s="218" t="s">
        <v>148</v>
      </c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4.0000000000000003E-05</v>
      </c>
      <c r="R173" s="225">
        <f>Q173*H173</f>
        <v>0.025654400000000004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149</v>
      </c>
      <c r="AT173" s="227" t="s">
        <v>144</v>
      </c>
      <c r="AU173" s="227" t="s">
        <v>150</v>
      </c>
      <c r="AY173" s="15" t="s">
        <v>141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150</v>
      </c>
      <c r="BK173" s="228">
        <f>ROUND(I173*H173,2)</f>
        <v>0</v>
      </c>
      <c r="BL173" s="15" t="s">
        <v>149</v>
      </c>
      <c r="BM173" s="227" t="s">
        <v>224</v>
      </c>
    </row>
    <row r="174" s="2" customFormat="1">
      <c r="A174" s="36"/>
      <c r="B174" s="37"/>
      <c r="C174" s="216" t="s">
        <v>225</v>
      </c>
      <c r="D174" s="216" t="s">
        <v>144</v>
      </c>
      <c r="E174" s="217" t="s">
        <v>226</v>
      </c>
      <c r="F174" s="218" t="s">
        <v>227</v>
      </c>
      <c r="G174" s="219" t="s">
        <v>147</v>
      </c>
      <c r="H174" s="220">
        <v>1</v>
      </c>
      <c r="I174" s="221"/>
      <c r="J174" s="222">
        <f>ROUND(I174*H174,2)</f>
        <v>0</v>
      </c>
      <c r="K174" s="218" t="s">
        <v>1</v>
      </c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149</v>
      </c>
      <c r="AT174" s="227" t="s">
        <v>144</v>
      </c>
      <c r="AU174" s="227" t="s">
        <v>150</v>
      </c>
      <c r="AY174" s="15" t="s">
        <v>141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150</v>
      </c>
      <c r="BK174" s="228">
        <f>ROUND(I174*H174,2)</f>
        <v>0</v>
      </c>
      <c r="BL174" s="15" t="s">
        <v>149</v>
      </c>
      <c r="BM174" s="227" t="s">
        <v>228</v>
      </c>
    </row>
    <row r="175" s="13" customFormat="1">
      <c r="A175" s="13"/>
      <c r="B175" s="229"/>
      <c r="C175" s="230"/>
      <c r="D175" s="231" t="s">
        <v>155</v>
      </c>
      <c r="E175" s="232" t="s">
        <v>1</v>
      </c>
      <c r="F175" s="233" t="s">
        <v>229</v>
      </c>
      <c r="G175" s="230"/>
      <c r="H175" s="234">
        <v>1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155</v>
      </c>
      <c r="AU175" s="240" t="s">
        <v>150</v>
      </c>
      <c r="AV175" s="13" t="s">
        <v>150</v>
      </c>
      <c r="AW175" s="13" t="s">
        <v>32</v>
      </c>
      <c r="AX175" s="13" t="s">
        <v>84</v>
      </c>
      <c r="AY175" s="240" t="s">
        <v>141</v>
      </c>
    </row>
    <row r="176" s="2" customFormat="1">
      <c r="A176" s="36"/>
      <c r="B176" s="37"/>
      <c r="C176" s="216" t="s">
        <v>230</v>
      </c>
      <c r="D176" s="216" t="s">
        <v>144</v>
      </c>
      <c r="E176" s="217" t="s">
        <v>231</v>
      </c>
      <c r="F176" s="218" t="s">
        <v>232</v>
      </c>
      <c r="G176" s="219" t="s">
        <v>233</v>
      </c>
      <c r="H176" s="220">
        <v>14</v>
      </c>
      <c r="I176" s="221"/>
      <c r="J176" s="222">
        <f>ROUND(I176*H176,2)</f>
        <v>0</v>
      </c>
      <c r="K176" s="218" t="s">
        <v>1</v>
      </c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149</v>
      </c>
      <c r="AT176" s="227" t="s">
        <v>144</v>
      </c>
      <c r="AU176" s="227" t="s">
        <v>150</v>
      </c>
      <c r="AY176" s="15" t="s">
        <v>141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150</v>
      </c>
      <c r="BK176" s="228">
        <f>ROUND(I176*H176,2)</f>
        <v>0</v>
      </c>
      <c r="BL176" s="15" t="s">
        <v>149</v>
      </c>
      <c r="BM176" s="227" t="s">
        <v>234</v>
      </c>
    </row>
    <row r="177" s="2" customFormat="1">
      <c r="A177" s="36"/>
      <c r="B177" s="37"/>
      <c r="C177" s="216" t="s">
        <v>235</v>
      </c>
      <c r="D177" s="216" t="s">
        <v>144</v>
      </c>
      <c r="E177" s="217" t="s">
        <v>236</v>
      </c>
      <c r="F177" s="218" t="s">
        <v>237</v>
      </c>
      <c r="G177" s="219" t="s">
        <v>238</v>
      </c>
      <c r="H177" s="220">
        <v>14</v>
      </c>
      <c r="I177" s="221"/>
      <c r="J177" s="222">
        <f>ROUND(I177*H177,2)</f>
        <v>0</v>
      </c>
      <c r="K177" s="218" t="s">
        <v>1</v>
      </c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149</v>
      </c>
      <c r="AT177" s="227" t="s">
        <v>144</v>
      </c>
      <c r="AU177" s="227" t="s">
        <v>150</v>
      </c>
      <c r="AY177" s="15" t="s">
        <v>141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150</v>
      </c>
      <c r="BK177" s="228">
        <f>ROUND(I177*H177,2)</f>
        <v>0</v>
      </c>
      <c r="BL177" s="15" t="s">
        <v>149</v>
      </c>
      <c r="BM177" s="227" t="s">
        <v>239</v>
      </c>
    </row>
    <row r="178" s="2" customFormat="1">
      <c r="A178" s="36"/>
      <c r="B178" s="37"/>
      <c r="C178" s="216" t="s">
        <v>240</v>
      </c>
      <c r="D178" s="216" t="s">
        <v>144</v>
      </c>
      <c r="E178" s="217" t="s">
        <v>241</v>
      </c>
      <c r="F178" s="218" t="s">
        <v>242</v>
      </c>
      <c r="G178" s="219" t="s">
        <v>194</v>
      </c>
      <c r="H178" s="220">
        <v>2.4900000000000002</v>
      </c>
      <c r="I178" s="221"/>
      <c r="J178" s="222">
        <f>ROUND(I178*H178,2)</f>
        <v>0</v>
      </c>
      <c r="K178" s="218" t="s">
        <v>148</v>
      </c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2.2000000000000002</v>
      </c>
      <c r="T178" s="226">
        <f>S178*H178</f>
        <v>5.4780000000000006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149</v>
      </c>
      <c r="AT178" s="227" t="s">
        <v>144</v>
      </c>
      <c r="AU178" s="227" t="s">
        <v>150</v>
      </c>
      <c r="AY178" s="15" t="s">
        <v>141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150</v>
      </c>
      <c r="BK178" s="228">
        <f>ROUND(I178*H178,2)</f>
        <v>0</v>
      </c>
      <c r="BL178" s="15" t="s">
        <v>149</v>
      </c>
      <c r="BM178" s="227" t="s">
        <v>243</v>
      </c>
    </row>
    <row r="179" s="13" customFormat="1">
      <c r="A179" s="13"/>
      <c r="B179" s="229"/>
      <c r="C179" s="230"/>
      <c r="D179" s="231" t="s">
        <v>155</v>
      </c>
      <c r="E179" s="232" t="s">
        <v>1</v>
      </c>
      <c r="F179" s="233" t="s">
        <v>244</v>
      </c>
      <c r="G179" s="230"/>
      <c r="H179" s="234">
        <v>2.4900000000000002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155</v>
      </c>
      <c r="AU179" s="240" t="s">
        <v>150</v>
      </c>
      <c r="AV179" s="13" t="s">
        <v>150</v>
      </c>
      <c r="AW179" s="13" t="s">
        <v>32</v>
      </c>
      <c r="AX179" s="13" t="s">
        <v>84</v>
      </c>
      <c r="AY179" s="240" t="s">
        <v>141</v>
      </c>
    </row>
    <row r="180" s="2" customFormat="1">
      <c r="A180" s="36"/>
      <c r="B180" s="37"/>
      <c r="C180" s="216" t="s">
        <v>7</v>
      </c>
      <c r="D180" s="216" t="s">
        <v>144</v>
      </c>
      <c r="E180" s="217" t="s">
        <v>245</v>
      </c>
      <c r="F180" s="218" t="s">
        <v>246</v>
      </c>
      <c r="G180" s="219" t="s">
        <v>194</v>
      </c>
      <c r="H180" s="220">
        <v>6.7709999999999999</v>
      </c>
      <c r="I180" s="221"/>
      <c r="J180" s="222">
        <f>ROUND(I180*H180,2)</f>
        <v>0</v>
      </c>
      <c r="K180" s="218" t="s">
        <v>148</v>
      </c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2.2000000000000002</v>
      </c>
      <c r="T180" s="226">
        <f>S180*H180</f>
        <v>14.8962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149</v>
      </c>
      <c r="AT180" s="227" t="s">
        <v>144</v>
      </c>
      <c r="AU180" s="227" t="s">
        <v>150</v>
      </c>
      <c r="AY180" s="15" t="s">
        <v>141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150</v>
      </c>
      <c r="BK180" s="228">
        <f>ROUND(I180*H180,2)</f>
        <v>0</v>
      </c>
      <c r="BL180" s="15" t="s">
        <v>149</v>
      </c>
      <c r="BM180" s="227" t="s">
        <v>247</v>
      </c>
    </row>
    <row r="181" s="13" customFormat="1">
      <c r="A181" s="13"/>
      <c r="B181" s="229"/>
      <c r="C181" s="230"/>
      <c r="D181" s="231" t="s">
        <v>155</v>
      </c>
      <c r="E181" s="232" t="s">
        <v>1</v>
      </c>
      <c r="F181" s="233" t="s">
        <v>248</v>
      </c>
      <c r="G181" s="230"/>
      <c r="H181" s="234">
        <v>6.7709999999999999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155</v>
      </c>
      <c r="AU181" s="240" t="s">
        <v>150</v>
      </c>
      <c r="AV181" s="13" t="s">
        <v>150</v>
      </c>
      <c r="AW181" s="13" t="s">
        <v>32</v>
      </c>
      <c r="AX181" s="13" t="s">
        <v>84</v>
      </c>
      <c r="AY181" s="240" t="s">
        <v>141</v>
      </c>
    </row>
    <row r="182" s="2" customFormat="1">
      <c r="A182" s="36"/>
      <c r="B182" s="37"/>
      <c r="C182" s="216" t="s">
        <v>249</v>
      </c>
      <c r="D182" s="216" t="s">
        <v>144</v>
      </c>
      <c r="E182" s="217" t="s">
        <v>250</v>
      </c>
      <c r="F182" s="218" t="s">
        <v>251</v>
      </c>
      <c r="G182" s="219" t="s">
        <v>147</v>
      </c>
      <c r="H182" s="220">
        <v>115.76000000000001</v>
      </c>
      <c r="I182" s="221"/>
      <c r="J182" s="222">
        <f>ROUND(I182*H182,2)</f>
        <v>0</v>
      </c>
      <c r="K182" s="218" t="s">
        <v>148</v>
      </c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0.035000000000000003</v>
      </c>
      <c r="T182" s="226">
        <f>S182*H182</f>
        <v>4.0516000000000005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149</v>
      </c>
      <c r="AT182" s="227" t="s">
        <v>144</v>
      </c>
      <c r="AU182" s="227" t="s">
        <v>150</v>
      </c>
      <c r="AY182" s="15" t="s">
        <v>141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150</v>
      </c>
      <c r="BK182" s="228">
        <f>ROUND(I182*H182,2)</f>
        <v>0</v>
      </c>
      <c r="BL182" s="15" t="s">
        <v>149</v>
      </c>
      <c r="BM182" s="227" t="s">
        <v>252</v>
      </c>
    </row>
    <row r="183" s="13" customFormat="1">
      <c r="A183" s="13"/>
      <c r="B183" s="229"/>
      <c r="C183" s="230"/>
      <c r="D183" s="231" t="s">
        <v>155</v>
      </c>
      <c r="E183" s="232" t="s">
        <v>1</v>
      </c>
      <c r="F183" s="233" t="s">
        <v>253</v>
      </c>
      <c r="G183" s="230"/>
      <c r="H183" s="234">
        <v>115.76000000000001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155</v>
      </c>
      <c r="AU183" s="240" t="s">
        <v>150</v>
      </c>
      <c r="AV183" s="13" t="s">
        <v>150</v>
      </c>
      <c r="AW183" s="13" t="s">
        <v>32</v>
      </c>
      <c r="AX183" s="13" t="s">
        <v>84</v>
      </c>
      <c r="AY183" s="240" t="s">
        <v>141</v>
      </c>
    </row>
    <row r="184" s="2" customFormat="1" ht="21.75" customHeight="1">
      <c r="A184" s="36"/>
      <c r="B184" s="37"/>
      <c r="C184" s="216" t="s">
        <v>254</v>
      </c>
      <c r="D184" s="216" t="s">
        <v>144</v>
      </c>
      <c r="E184" s="217" t="s">
        <v>255</v>
      </c>
      <c r="F184" s="218" t="s">
        <v>256</v>
      </c>
      <c r="G184" s="219" t="s">
        <v>147</v>
      </c>
      <c r="H184" s="220">
        <v>24</v>
      </c>
      <c r="I184" s="221"/>
      <c r="J184" s="222">
        <f>ROUND(I184*H184,2)</f>
        <v>0</v>
      </c>
      <c r="K184" s="218" t="s">
        <v>148</v>
      </c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0.087999999999999995</v>
      </c>
      <c r="T184" s="226">
        <f>S184*H184</f>
        <v>2.1120000000000001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149</v>
      </c>
      <c r="AT184" s="227" t="s">
        <v>144</v>
      </c>
      <c r="AU184" s="227" t="s">
        <v>150</v>
      </c>
      <c r="AY184" s="15" t="s">
        <v>141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150</v>
      </c>
      <c r="BK184" s="228">
        <f>ROUND(I184*H184,2)</f>
        <v>0</v>
      </c>
      <c r="BL184" s="15" t="s">
        <v>149</v>
      </c>
      <c r="BM184" s="227" t="s">
        <v>257</v>
      </c>
    </row>
    <row r="185" s="13" customFormat="1">
      <c r="A185" s="13"/>
      <c r="B185" s="229"/>
      <c r="C185" s="230"/>
      <c r="D185" s="231" t="s">
        <v>155</v>
      </c>
      <c r="E185" s="232" t="s">
        <v>1</v>
      </c>
      <c r="F185" s="233" t="s">
        <v>258</v>
      </c>
      <c r="G185" s="230"/>
      <c r="H185" s="234">
        <v>24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155</v>
      </c>
      <c r="AU185" s="240" t="s">
        <v>150</v>
      </c>
      <c r="AV185" s="13" t="s">
        <v>150</v>
      </c>
      <c r="AW185" s="13" t="s">
        <v>32</v>
      </c>
      <c r="AX185" s="13" t="s">
        <v>84</v>
      </c>
      <c r="AY185" s="240" t="s">
        <v>141</v>
      </c>
    </row>
    <row r="186" s="2" customFormat="1">
      <c r="A186" s="36"/>
      <c r="B186" s="37"/>
      <c r="C186" s="216" t="s">
        <v>259</v>
      </c>
      <c r="D186" s="216" t="s">
        <v>144</v>
      </c>
      <c r="E186" s="217" t="s">
        <v>260</v>
      </c>
      <c r="F186" s="218" t="s">
        <v>261</v>
      </c>
      <c r="G186" s="219" t="s">
        <v>214</v>
      </c>
      <c r="H186" s="220">
        <v>112</v>
      </c>
      <c r="I186" s="221"/>
      <c r="J186" s="222">
        <f>ROUND(I186*H186,2)</f>
        <v>0</v>
      </c>
      <c r="K186" s="218" t="s">
        <v>148</v>
      </c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0.012999999999999999</v>
      </c>
      <c r="T186" s="226">
        <f>S186*H186</f>
        <v>1.456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149</v>
      </c>
      <c r="AT186" s="227" t="s">
        <v>144</v>
      </c>
      <c r="AU186" s="227" t="s">
        <v>150</v>
      </c>
      <c r="AY186" s="15" t="s">
        <v>141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150</v>
      </c>
      <c r="BK186" s="228">
        <f>ROUND(I186*H186,2)</f>
        <v>0</v>
      </c>
      <c r="BL186" s="15" t="s">
        <v>149</v>
      </c>
      <c r="BM186" s="227" t="s">
        <v>262</v>
      </c>
    </row>
    <row r="187" s="13" customFormat="1">
      <c r="A187" s="13"/>
      <c r="B187" s="229"/>
      <c r="C187" s="230"/>
      <c r="D187" s="231" t="s">
        <v>155</v>
      </c>
      <c r="E187" s="232" t="s">
        <v>1</v>
      </c>
      <c r="F187" s="233" t="s">
        <v>263</v>
      </c>
      <c r="G187" s="230"/>
      <c r="H187" s="234">
        <v>112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155</v>
      </c>
      <c r="AU187" s="240" t="s">
        <v>150</v>
      </c>
      <c r="AV187" s="13" t="s">
        <v>150</v>
      </c>
      <c r="AW187" s="13" t="s">
        <v>32</v>
      </c>
      <c r="AX187" s="13" t="s">
        <v>84</v>
      </c>
      <c r="AY187" s="240" t="s">
        <v>141</v>
      </c>
    </row>
    <row r="188" s="2" customFormat="1">
      <c r="A188" s="36"/>
      <c r="B188" s="37"/>
      <c r="C188" s="216" t="s">
        <v>264</v>
      </c>
      <c r="D188" s="216" t="s">
        <v>144</v>
      </c>
      <c r="E188" s="217" t="s">
        <v>265</v>
      </c>
      <c r="F188" s="218" t="s">
        <v>266</v>
      </c>
      <c r="G188" s="219" t="s">
        <v>214</v>
      </c>
      <c r="H188" s="220">
        <v>36</v>
      </c>
      <c r="I188" s="221"/>
      <c r="J188" s="222">
        <f>ROUND(I188*H188,2)</f>
        <v>0</v>
      </c>
      <c r="K188" s="218" t="s">
        <v>148</v>
      </c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0.045999999999999999</v>
      </c>
      <c r="T188" s="226">
        <f>S188*H188</f>
        <v>1.6559999999999999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149</v>
      </c>
      <c r="AT188" s="227" t="s">
        <v>144</v>
      </c>
      <c r="AU188" s="227" t="s">
        <v>150</v>
      </c>
      <c r="AY188" s="15" t="s">
        <v>141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150</v>
      </c>
      <c r="BK188" s="228">
        <f>ROUND(I188*H188,2)</f>
        <v>0</v>
      </c>
      <c r="BL188" s="15" t="s">
        <v>149</v>
      </c>
      <c r="BM188" s="227" t="s">
        <v>267</v>
      </c>
    </row>
    <row r="189" s="13" customFormat="1">
      <c r="A189" s="13"/>
      <c r="B189" s="229"/>
      <c r="C189" s="230"/>
      <c r="D189" s="231" t="s">
        <v>155</v>
      </c>
      <c r="E189" s="232" t="s">
        <v>1</v>
      </c>
      <c r="F189" s="233" t="s">
        <v>268</v>
      </c>
      <c r="G189" s="230"/>
      <c r="H189" s="234">
        <v>36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155</v>
      </c>
      <c r="AU189" s="240" t="s">
        <v>150</v>
      </c>
      <c r="AV189" s="13" t="s">
        <v>150</v>
      </c>
      <c r="AW189" s="13" t="s">
        <v>32</v>
      </c>
      <c r="AX189" s="13" t="s">
        <v>84</v>
      </c>
      <c r="AY189" s="240" t="s">
        <v>141</v>
      </c>
    </row>
    <row r="190" s="2" customFormat="1" ht="33" customHeight="1">
      <c r="A190" s="36"/>
      <c r="B190" s="37"/>
      <c r="C190" s="216" t="s">
        <v>269</v>
      </c>
      <c r="D190" s="216" t="s">
        <v>144</v>
      </c>
      <c r="E190" s="217" t="s">
        <v>270</v>
      </c>
      <c r="F190" s="218" t="s">
        <v>271</v>
      </c>
      <c r="G190" s="219" t="s">
        <v>147</v>
      </c>
      <c r="H190" s="220">
        <v>155.13999999999999</v>
      </c>
      <c r="I190" s="221"/>
      <c r="J190" s="222">
        <f>ROUND(I190*H190,2)</f>
        <v>0</v>
      </c>
      <c r="K190" s="218" t="s">
        <v>148</v>
      </c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0.045999999999999999</v>
      </c>
      <c r="T190" s="226">
        <f>S190*H190</f>
        <v>7.1364399999999995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149</v>
      </c>
      <c r="AT190" s="227" t="s">
        <v>144</v>
      </c>
      <c r="AU190" s="227" t="s">
        <v>150</v>
      </c>
      <c r="AY190" s="15" t="s">
        <v>141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150</v>
      </c>
      <c r="BK190" s="228">
        <f>ROUND(I190*H190,2)</f>
        <v>0</v>
      </c>
      <c r="BL190" s="15" t="s">
        <v>149</v>
      </c>
      <c r="BM190" s="227" t="s">
        <v>272</v>
      </c>
    </row>
    <row r="191" s="13" customFormat="1">
      <c r="A191" s="13"/>
      <c r="B191" s="229"/>
      <c r="C191" s="230"/>
      <c r="D191" s="231" t="s">
        <v>155</v>
      </c>
      <c r="E191" s="232" t="s">
        <v>1</v>
      </c>
      <c r="F191" s="233" t="s">
        <v>273</v>
      </c>
      <c r="G191" s="230"/>
      <c r="H191" s="234">
        <v>155.13999999999999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155</v>
      </c>
      <c r="AU191" s="240" t="s">
        <v>150</v>
      </c>
      <c r="AV191" s="13" t="s">
        <v>150</v>
      </c>
      <c r="AW191" s="13" t="s">
        <v>32</v>
      </c>
      <c r="AX191" s="13" t="s">
        <v>84</v>
      </c>
      <c r="AY191" s="240" t="s">
        <v>141</v>
      </c>
    </row>
    <row r="192" s="2" customFormat="1">
      <c r="A192" s="36"/>
      <c r="B192" s="37"/>
      <c r="C192" s="216" t="s">
        <v>274</v>
      </c>
      <c r="D192" s="216" t="s">
        <v>144</v>
      </c>
      <c r="E192" s="217" t="s">
        <v>275</v>
      </c>
      <c r="F192" s="218" t="s">
        <v>276</v>
      </c>
      <c r="G192" s="219" t="s">
        <v>147</v>
      </c>
      <c r="H192" s="220">
        <v>312.80000000000001</v>
      </c>
      <c r="I192" s="221"/>
      <c r="J192" s="222">
        <f>ROUND(I192*H192,2)</f>
        <v>0</v>
      </c>
      <c r="K192" s="218" t="s">
        <v>148</v>
      </c>
      <c r="L192" s="42"/>
      <c r="M192" s="223" t="s">
        <v>1</v>
      </c>
      <c r="N192" s="224" t="s">
        <v>42</v>
      </c>
      <c r="O192" s="89"/>
      <c r="P192" s="225">
        <f>O192*H192</f>
        <v>0</v>
      </c>
      <c r="Q192" s="225">
        <v>0</v>
      </c>
      <c r="R192" s="225">
        <f>Q192*H192</f>
        <v>0</v>
      </c>
      <c r="S192" s="225">
        <v>0.068000000000000005</v>
      </c>
      <c r="T192" s="226">
        <f>S192*H192</f>
        <v>21.270400000000002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149</v>
      </c>
      <c r="AT192" s="227" t="s">
        <v>144</v>
      </c>
      <c r="AU192" s="227" t="s">
        <v>150</v>
      </c>
      <c r="AY192" s="15" t="s">
        <v>141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150</v>
      </c>
      <c r="BK192" s="228">
        <f>ROUND(I192*H192,2)</f>
        <v>0</v>
      </c>
      <c r="BL192" s="15" t="s">
        <v>149</v>
      </c>
      <c r="BM192" s="227" t="s">
        <v>277</v>
      </c>
    </row>
    <row r="193" s="13" customFormat="1">
      <c r="A193" s="13"/>
      <c r="B193" s="229"/>
      <c r="C193" s="230"/>
      <c r="D193" s="231" t="s">
        <v>155</v>
      </c>
      <c r="E193" s="232" t="s">
        <v>1</v>
      </c>
      <c r="F193" s="233" t="s">
        <v>278</v>
      </c>
      <c r="G193" s="230"/>
      <c r="H193" s="234">
        <v>312.80000000000001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155</v>
      </c>
      <c r="AU193" s="240" t="s">
        <v>150</v>
      </c>
      <c r="AV193" s="13" t="s">
        <v>150</v>
      </c>
      <c r="AW193" s="13" t="s">
        <v>32</v>
      </c>
      <c r="AX193" s="13" t="s">
        <v>84</v>
      </c>
      <c r="AY193" s="240" t="s">
        <v>141</v>
      </c>
    </row>
    <row r="194" s="12" customFormat="1" ht="22.8" customHeight="1">
      <c r="A194" s="12"/>
      <c r="B194" s="200"/>
      <c r="C194" s="201"/>
      <c r="D194" s="202" t="s">
        <v>75</v>
      </c>
      <c r="E194" s="214" t="s">
        <v>279</v>
      </c>
      <c r="F194" s="214" t="s">
        <v>280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SUM(P195:P199)</f>
        <v>0</v>
      </c>
      <c r="Q194" s="208"/>
      <c r="R194" s="209">
        <f>SUM(R195:R199)</f>
        <v>0</v>
      </c>
      <c r="S194" s="208"/>
      <c r="T194" s="210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84</v>
      </c>
      <c r="AT194" s="212" t="s">
        <v>75</v>
      </c>
      <c r="AU194" s="212" t="s">
        <v>84</v>
      </c>
      <c r="AY194" s="211" t="s">
        <v>141</v>
      </c>
      <c r="BK194" s="213">
        <f>SUM(BK195:BK199)</f>
        <v>0</v>
      </c>
    </row>
    <row r="195" s="2" customFormat="1" ht="33" customHeight="1">
      <c r="A195" s="36"/>
      <c r="B195" s="37"/>
      <c r="C195" s="216" t="s">
        <v>281</v>
      </c>
      <c r="D195" s="216" t="s">
        <v>144</v>
      </c>
      <c r="E195" s="217" t="s">
        <v>282</v>
      </c>
      <c r="F195" s="218" t="s">
        <v>283</v>
      </c>
      <c r="G195" s="219" t="s">
        <v>284</v>
      </c>
      <c r="H195" s="220">
        <v>62.530000000000001</v>
      </c>
      <c r="I195" s="221"/>
      <c r="J195" s="222">
        <f>ROUND(I195*H195,2)</f>
        <v>0</v>
      </c>
      <c r="K195" s="218" t="s">
        <v>148</v>
      </c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149</v>
      </c>
      <c r="AT195" s="227" t="s">
        <v>144</v>
      </c>
      <c r="AU195" s="227" t="s">
        <v>150</v>
      </c>
      <c r="AY195" s="15" t="s">
        <v>141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150</v>
      </c>
      <c r="BK195" s="228">
        <f>ROUND(I195*H195,2)</f>
        <v>0</v>
      </c>
      <c r="BL195" s="15" t="s">
        <v>149</v>
      </c>
      <c r="BM195" s="227" t="s">
        <v>285</v>
      </c>
    </row>
    <row r="196" s="2" customFormat="1">
      <c r="A196" s="36"/>
      <c r="B196" s="37"/>
      <c r="C196" s="216" t="s">
        <v>286</v>
      </c>
      <c r="D196" s="216" t="s">
        <v>144</v>
      </c>
      <c r="E196" s="217" t="s">
        <v>287</v>
      </c>
      <c r="F196" s="218" t="s">
        <v>288</v>
      </c>
      <c r="G196" s="219" t="s">
        <v>284</v>
      </c>
      <c r="H196" s="220">
        <v>62.530000000000001</v>
      </c>
      <c r="I196" s="221"/>
      <c r="J196" s="222">
        <f>ROUND(I196*H196,2)</f>
        <v>0</v>
      </c>
      <c r="K196" s="218" t="s">
        <v>148</v>
      </c>
      <c r="L196" s="42"/>
      <c r="M196" s="223" t="s">
        <v>1</v>
      </c>
      <c r="N196" s="224" t="s">
        <v>42</v>
      </c>
      <c r="O196" s="89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149</v>
      </c>
      <c r="AT196" s="227" t="s">
        <v>144</v>
      </c>
      <c r="AU196" s="227" t="s">
        <v>150</v>
      </c>
      <c r="AY196" s="15" t="s">
        <v>141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150</v>
      </c>
      <c r="BK196" s="228">
        <f>ROUND(I196*H196,2)</f>
        <v>0</v>
      </c>
      <c r="BL196" s="15" t="s">
        <v>149</v>
      </c>
      <c r="BM196" s="227" t="s">
        <v>289</v>
      </c>
    </row>
    <row r="197" s="2" customFormat="1">
      <c r="A197" s="36"/>
      <c r="B197" s="37"/>
      <c r="C197" s="216" t="s">
        <v>290</v>
      </c>
      <c r="D197" s="216" t="s">
        <v>144</v>
      </c>
      <c r="E197" s="217" t="s">
        <v>291</v>
      </c>
      <c r="F197" s="218" t="s">
        <v>292</v>
      </c>
      <c r="G197" s="219" t="s">
        <v>284</v>
      </c>
      <c r="H197" s="220">
        <v>562.76999999999998</v>
      </c>
      <c r="I197" s="221"/>
      <c r="J197" s="222">
        <f>ROUND(I197*H197,2)</f>
        <v>0</v>
      </c>
      <c r="K197" s="218" t="s">
        <v>148</v>
      </c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149</v>
      </c>
      <c r="AT197" s="227" t="s">
        <v>144</v>
      </c>
      <c r="AU197" s="227" t="s">
        <v>150</v>
      </c>
      <c r="AY197" s="15" t="s">
        <v>141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150</v>
      </c>
      <c r="BK197" s="228">
        <f>ROUND(I197*H197,2)</f>
        <v>0</v>
      </c>
      <c r="BL197" s="15" t="s">
        <v>149</v>
      </c>
      <c r="BM197" s="227" t="s">
        <v>293</v>
      </c>
    </row>
    <row r="198" s="13" customFormat="1">
      <c r="A198" s="13"/>
      <c r="B198" s="229"/>
      <c r="C198" s="230"/>
      <c r="D198" s="231" t="s">
        <v>155</v>
      </c>
      <c r="E198" s="232" t="s">
        <v>1</v>
      </c>
      <c r="F198" s="233" t="s">
        <v>294</v>
      </c>
      <c r="G198" s="230"/>
      <c r="H198" s="234">
        <v>562.76999999999998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155</v>
      </c>
      <c r="AU198" s="240" t="s">
        <v>150</v>
      </c>
      <c r="AV198" s="13" t="s">
        <v>150</v>
      </c>
      <c r="AW198" s="13" t="s">
        <v>32</v>
      </c>
      <c r="AX198" s="13" t="s">
        <v>84</v>
      </c>
      <c r="AY198" s="240" t="s">
        <v>141</v>
      </c>
    </row>
    <row r="199" s="2" customFormat="1" ht="33" customHeight="1">
      <c r="A199" s="36"/>
      <c r="B199" s="37"/>
      <c r="C199" s="216" t="s">
        <v>295</v>
      </c>
      <c r="D199" s="216" t="s">
        <v>144</v>
      </c>
      <c r="E199" s="217" t="s">
        <v>296</v>
      </c>
      <c r="F199" s="218" t="s">
        <v>297</v>
      </c>
      <c r="G199" s="219" t="s">
        <v>284</v>
      </c>
      <c r="H199" s="220">
        <v>62.530000000000001</v>
      </c>
      <c r="I199" s="221"/>
      <c r="J199" s="222">
        <f>ROUND(I199*H199,2)</f>
        <v>0</v>
      </c>
      <c r="K199" s="218" t="s">
        <v>148</v>
      </c>
      <c r="L199" s="42"/>
      <c r="M199" s="223" t="s">
        <v>1</v>
      </c>
      <c r="N199" s="224" t="s">
        <v>42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149</v>
      </c>
      <c r="AT199" s="227" t="s">
        <v>144</v>
      </c>
      <c r="AU199" s="227" t="s">
        <v>150</v>
      </c>
      <c r="AY199" s="15" t="s">
        <v>141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150</v>
      </c>
      <c r="BK199" s="228">
        <f>ROUND(I199*H199,2)</f>
        <v>0</v>
      </c>
      <c r="BL199" s="15" t="s">
        <v>149</v>
      </c>
      <c r="BM199" s="227" t="s">
        <v>298</v>
      </c>
    </row>
    <row r="200" s="12" customFormat="1" ht="22.8" customHeight="1">
      <c r="A200" s="12"/>
      <c r="B200" s="200"/>
      <c r="C200" s="201"/>
      <c r="D200" s="202" t="s">
        <v>75</v>
      </c>
      <c r="E200" s="214" t="s">
        <v>299</v>
      </c>
      <c r="F200" s="214" t="s">
        <v>300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P201</f>
        <v>0</v>
      </c>
      <c r="Q200" s="208"/>
      <c r="R200" s="209">
        <f>R201</f>
        <v>0</v>
      </c>
      <c r="S200" s="208"/>
      <c r="T200" s="21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84</v>
      </c>
      <c r="AT200" s="212" t="s">
        <v>75</v>
      </c>
      <c r="AU200" s="212" t="s">
        <v>84</v>
      </c>
      <c r="AY200" s="211" t="s">
        <v>141</v>
      </c>
      <c r="BK200" s="213">
        <f>BK201</f>
        <v>0</v>
      </c>
    </row>
    <row r="201" s="2" customFormat="1" ht="16.5" customHeight="1">
      <c r="A201" s="36"/>
      <c r="B201" s="37"/>
      <c r="C201" s="216" t="s">
        <v>301</v>
      </c>
      <c r="D201" s="216" t="s">
        <v>144</v>
      </c>
      <c r="E201" s="217" t="s">
        <v>302</v>
      </c>
      <c r="F201" s="218" t="s">
        <v>303</v>
      </c>
      <c r="G201" s="219" t="s">
        <v>284</v>
      </c>
      <c r="H201" s="220">
        <v>64.858000000000004</v>
      </c>
      <c r="I201" s="221"/>
      <c r="J201" s="222">
        <f>ROUND(I201*H201,2)</f>
        <v>0</v>
      </c>
      <c r="K201" s="218" t="s">
        <v>148</v>
      </c>
      <c r="L201" s="42"/>
      <c r="M201" s="223" t="s">
        <v>1</v>
      </c>
      <c r="N201" s="224" t="s">
        <v>42</v>
      </c>
      <c r="O201" s="89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149</v>
      </c>
      <c r="AT201" s="227" t="s">
        <v>144</v>
      </c>
      <c r="AU201" s="227" t="s">
        <v>150</v>
      </c>
      <c r="AY201" s="15" t="s">
        <v>141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150</v>
      </c>
      <c r="BK201" s="228">
        <f>ROUND(I201*H201,2)</f>
        <v>0</v>
      </c>
      <c r="BL201" s="15" t="s">
        <v>149</v>
      </c>
      <c r="BM201" s="227" t="s">
        <v>304</v>
      </c>
    </row>
    <row r="202" s="12" customFormat="1" ht="25.92" customHeight="1">
      <c r="A202" s="12"/>
      <c r="B202" s="200"/>
      <c r="C202" s="201"/>
      <c r="D202" s="202" t="s">
        <v>75</v>
      </c>
      <c r="E202" s="203" t="s">
        <v>305</v>
      </c>
      <c r="F202" s="203" t="s">
        <v>306</v>
      </c>
      <c r="G202" s="201"/>
      <c r="H202" s="201"/>
      <c r="I202" s="204"/>
      <c r="J202" s="205">
        <f>BK202</f>
        <v>0</v>
      </c>
      <c r="K202" s="201"/>
      <c r="L202" s="206"/>
      <c r="M202" s="207"/>
      <c r="N202" s="208"/>
      <c r="O202" s="208"/>
      <c r="P202" s="209">
        <f>P203+P213+P220+P222+P224+P226+P228+P230+P233+P239+P245+P248+P267+P272+P280</f>
        <v>0</v>
      </c>
      <c r="Q202" s="208"/>
      <c r="R202" s="209">
        <f>R203+R213+R220+R222+R224+R226+R228+R230+R233+R239+R245+R248+R267+R272+R280</f>
        <v>9.5350263000000002</v>
      </c>
      <c r="S202" s="208"/>
      <c r="T202" s="210">
        <f>T203+T213+T220+T222+T224+T226+T228+T230+T233+T239+T245+T248+T267+T272+T280</f>
        <v>4.4738572000000003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150</v>
      </c>
      <c r="AT202" s="212" t="s">
        <v>75</v>
      </c>
      <c r="AU202" s="212" t="s">
        <v>76</v>
      </c>
      <c r="AY202" s="211" t="s">
        <v>141</v>
      </c>
      <c r="BK202" s="213">
        <f>BK203+BK213+BK220+BK222+BK224+BK226+BK228+BK230+BK233+BK239+BK245+BK248+BK267+BK272+BK280</f>
        <v>0</v>
      </c>
    </row>
    <row r="203" s="12" customFormat="1" ht="22.8" customHeight="1">
      <c r="A203" s="12"/>
      <c r="B203" s="200"/>
      <c r="C203" s="201"/>
      <c r="D203" s="202" t="s">
        <v>75</v>
      </c>
      <c r="E203" s="214" t="s">
        <v>307</v>
      </c>
      <c r="F203" s="214" t="s">
        <v>308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SUM(P204:P212)</f>
        <v>0</v>
      </c>
      <c r="Q203" s="208"/>
      <c r="R203" s="209">
        <f>SUM(R204:R212)</f>
        <v>0.0025525000000000001</v>
      </c>
      <c r="S203" s="208"/>
      <c r="T203" s="210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150</v>
      </c>
      <c r="AT203" s="212" t="s">
        <v>75</v>
      </c>
      <c r="AU203" s="212" t="s">
        <v>84</v>
      </c>
      <c r="AY203" s="211" t="s">
        <v>141</v>
      </c>
      <c r="BK203" s="213">
        <f>SUM(BK204:BK212)</f>
        <v>0</v>
      </c>
    </row>
    <row r="204" s="2" customFormat="1">
      <c r="A204" s="36"/>
      <c r="B204" s="37"/>
      <c r="C204" s="216" t="s">
        <v>309</v>
      </c>
      <c r="D204" s="216" t="s">
        <v>144</v>
      </c>
      <c r="E204" s="217" t="s">
        <v>310</v>
      </c>
      <c r="F204" s="218" t="s">
        <v>311</v>
      </c>
      <c r="G204" s="219" t="s">
        <v>147</v>
      </c>
      <c r="H204" s="220">
        <v>115.76000000000001</v>
      </c>
      <c r="I204" s="221"/>
      <c r="J204" s="222">
        <f>ROUND(I204*H204,2)</f>
        <v>0</v>
      </c>
      <c r="K204" s="218" t="s">
        <v>1</v>
      </c>
      <c r="L204" s="42"/>
      <c r="M204" s="223" t="s">
        <v>1</v>
      </c>
      <c r="N204" s="224" t="s">
        <v>42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221</v>
      </c>
      <c r="AT204" s="227" t="s">
        <v>144</v>
      </c>
      <c r="AU204" s="227" t="s">
        <v>150</v>
      </c>
      <c r="AY204" s="15" t="s">
        <v>141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150</v>
      </c>
      <c r="BK204" s="228">
        <f>ROUND(I204*H204,2)</f>
        <v>0</v>
      </c>
      <c r="BL204" s="15" t="s">
        <v>221</v>
      </c>
      <c r="BM204" s="227" t="s">
        <v>312</v>
      </c>
    </row>
    <row r="205" s="13" customFormat="1">
      <c r="A205" s="13"/>
      <c r="B205" s="229"/>
      <c r="C205" s="230"/>
      <c r="D205" s="231" t="s">
        <v>155</v>
      </c>
      <c r="E205" s="232" t="s">
        <v>1</v>
      </c>
      <c r="F205" s="233" t="s">
        <v>210</v>
      </c>
      <c r="G205" s="230"/>
      <c r="H205" s="234">
        <v>115.76000000000001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155</v>
      </c>
      <c r="AU205" s="240" t="s">
        <v>150</v>
      </c>
      <c r="AV205" s="13" t="s">
        <v>150</v>
      </c>
      <c r="AW205" s="13" t="s">
        <v>32</v>
      </c>
      <c r="AX205" s="13" t="s">
        <v>84</v>
      </c>
      <c r="AY205" s="240" t="s">
        <v>141</v>
      </c>
    </row>
    <row r="206" s="2" customFormat="1" ht="33" customHeight="1">
      <c r="A206" s="36"/>
      <c r="B206" s="37"/>
      <c r="C206" s="216" t="s">
        <v>313</v>
      </c>
      <c r="D206" s="216" t="s">
        <v>144</v>
      </c>
      <c r="E206" s="217" t="s">
        <v>314</v>
      </c>
      <c r="F206" s="218" t="s">
        <v>315</v>
      </c>
      <c r="G206" s="219" t="s">
        <v>147</v>
      </c>
      <c r="H206" s="220">
        <v>408.88</v>
      </c>
      <c r="I206" s="221"/>
      <c r="J206" s="222">
        <f>ROUND(I206*H206,2)</f>
        <v>0</v>
      </c>
      <c r="K206" s="218" t="s">
        <v>1</v>
      </c>
      <c r="L206" s="42"/>
      <c r="M206" s="223" t="s">
        <v>1</v>
      </c>
      <c r="N206" s="224" t="s">
        <v>42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221</v>
      </c>
      <c r="AT206" s="227" t="s">
        <v>144</v>
      </c>
      <c r="AU206" s="227" t="s">
        <v>150</v>
      </c>
      <c r="AY206" s="15" t="s">
        <v>141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150</v>
      </c>
      <c r="BK206" s="228">
        <f>ROUND(I206*H206,2)</f>
        <v>0</v>
      </c>
      <c r="BL206" s="15" t="s">
        <v>221</v>
      </c>
      <c r="BM206" s="227" t="s">
        <v>316</v>
      </c>
    </row>
    <row r="207" s="13" customFormat="1">
      <c r="A207" s="13"/>
      <c r="B207" s="229"/>
      <c r="C207" s="230"/>
      <c r="D207" s="231" t="s">
        <v>155</v>
      </c>
      <c r="E207" s="232" t="s">
        <v>1</v>
      </c>
      <c r="F207" s="233" t="s">
        <v>317</v>
      </c>
      <c r="G207" s="230"/>
      <c r="H207" s="234">
        <v>408.88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155</v>
      </c>
      <c r="AU207" s="240" t="s">
        <v>150</v>
      </c>
      <c r="AV207" s="13" t="s">
        <v>150</v>
      </c>
      <c r="AW207" s="13" t="s">
        <v>32</v>
      </c>
      <c r="AX207" s="13" t="s">
        <v>84</v>
      </c>
      <c r="AY207" s="240" t="s">
        <v>141</v>
      </c>
    </row>
    <row r="208" s="2" customFormat="1">
      <c r="A208" s="36"/>
      <c r="B208" s="37"/>
      <c r="C208" s="216" t="s">
        <v>318</v>
      </c>
      <c r="D208" s="216" t="s">
        <v>144</v>
      </c>
      <c r="E208" s="217" t="s">
        <v>319</v>
      </c>
      <c r="F208" s="218" t="s">
        <v>320</v>
      </c>
      <c r="G208" s="219" t="s">
        <v>214</v>
      </c>
      <c r="H208" s="220">
        <v>121.548</v>
      </c>
      <c r="I208" s="221"/>
      <c r="J208" s="222">
        <f>ROUND(I208*H208,2)</f>
        <v>0</v>
      </c>
      <c r="K208" s="218" t="s">
        <v>148</v>
      </c>
      <c r="L208" s="42"/>
      <c r="M208" s="223" t="s">
        <v>1</v>
      </c>
      <c r="N208" s="224" t="s">
        <v>42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221</v>
      </c>
      <c r="AT208" s="227" t="s">
        <v>144</v>
      </c>
      <c r="AU208" s="227" t="s">
        <v>150</v>
      </c>
      <c r="AY208" s="15" t="s">
        <v>141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150</v>
      </c>
      <c r="BK208" s="228">
        <f>ROUND(I208*H208,2)</f>
        <v>0</v>
      </c>
      <c r="BL208" s="15" t="s">
        <v>221</v>
      </c>
      <c r="BM208" s="227" t="s">
        <v>321</v>
      </c>
    </row>
    <row r="209" s="13" customFormat="1">
      <c r="A209" s="13"/>
      <c r="B209" s="229"/>
      <c r="C209" s="230"/>
      <c r="D209" s="231" t="s">
        <v>155</v>
      </c>
      <c r="E209" s="232" t="s">
        <v>1</v>
      </c>
      <c r="F209" s="233" t="s">
        <v>322</v>
      </c>
      <c r="G209" s="230"/>
      <c r="H209" s="234">
        <v>121.548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155</v>
      </c>
      <c r="AU209" s="240" t="s">
        <v>150</v>
      </c>
      <c r="AV209" s="13" t="s">
        <v>150</v>
      </c>
      <c r="AW209" s="13" t="s">
        <v>32</v>
      </c>
      <c r="AX209" s="13" t="s">
        <v>84</v>
      </c>
      <c r="AY209" s="240" t="s">
        <v>141</v>
      </c>
    </row>
    <row r="210" s="2" customFormat="1" ht="16.5" customHeight="1">
      <c r="A210" s="36"/>
      <c r="B210" s="37"/>
      <c r="C210" s="241" t="s">
        <v>323</v>
      </c>
      <c r="D210" s="241" t="s">
        <v>324</v>
      </c>
      <c r="E210" s="242" t="s">
        <v>325</v>
      </c>
      <c r="F210" s="243" t="s">
        <v>326</v>
      </c>
      <c r="G210" s="244" t="s">
        <v>214</v>
      </c>
      <c r="H210" s="245">
        <v>127.625</v>
      </c>
      <c r="I210" s="246"/>
      <c r="J210" s="247">
        <f>ROUND(I210*H210,2)</f>
        <v>0</v>
      </c>
      <c r="K210" s="243" t="s">
        <v>148</v>
      </c>
      <c r="L210" s="248"/>
      <c r="M210" s="249" t="s">
        <v>1</v>
      </c>
      <c r="N210" s="250" t="s">
        <v>42</v>
      </c>
      <c r="O210" s="89"/>
      <c r="P210" s="225">
        <f>O210*H210</f>
        <v>0</v>
      </c>
      <c r="Q210" s="225">
        <v>2.0000000000000002E-05</v>
      </c>
      <c r="R210" s="225">
        <f>Q210*H210</f>
        <v>0.0025525000000000001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301</v>
      </c>
      <c r="AT210" s="227" t="s">
        <v>324</v>
      </c>
      <c r="AU210" s="227" t="s">
        <v>150</v>
      </c>
      <c r="AY210" s="15" t="s">
        <v>141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150</v>
      </c>
      <c r="BK210" s="228">
        <f>ROUND(I210*H210,2)</f>
        <v>0</v>
      </c>
      <c r="BL210" s="15" t="s">
        <v>221</v>
      </c>
      <c r="BM210" s="227" t="s">
        <v>327</v>
      </c>
    </row>
    <row r="211" s="13" customFormat="1">
      <c r="A211" s="13"/>
      <c r="B211" s="229"/>
      <c r="C211" s="230"/>
      <c r="D211" s="231" t="s">
        <v>155</v>
      </c>
      <c r="E211" s="230"/>
      <c r="F211" s="233" t="s">
        <v>328</v>
      </c>
      <c r="G211" s="230"/>
      <c r="H211" s="234">
        <v>127.625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155</v>
      </c>
      <c r="AU211" s="240" t="s">
        <v>150</v>
      </c>
      <c r="AV211" s="13" t="s">
        <v>150</v>
      </c>
      <c r="AW211" s="13" t="s">
        <v>4</v>
      </c>
      <c r="AX211" s="13" t="s">
        <v>84</v>
      </c>
      <c r="AY211" s="240" t="s">
        <v>141</v>
      </c>
    </row>
    <row r="212" s="2" customFormat="1">
      <c r="A212" s="36"/>
      <c r="B212" s="37"/>
      <c r="C212" s="216" t="s">
        <v>329</v>
      </c>
      <c r="D212" s="216" t="s">
        <v>144</v>
      </c>
      <c r="E212" s="217" t="s">
        <v>330</v>
      </c>
      <c r="F212" s="218" t="s">
        <v>331</v>
      </c>
      <c r="G212" s="219" t="s">
        <v>332</v>
      </c>
      <c r="H212" s="251"/>
      <c r="I212" s="221"/>
      <c r="J212" s="222">
        <f>ROUND(I212*H212,2)</f>
        <v>0</v>
      </c>
      <c r="K212" s="218" t="s">
        <v>148</v>
      </c>
      <c r="L212" s="42"/>
      <c r="M212" s="223" t="s">
        <v>1</v>
      </c>
      <c r="N212" s="224" t="s">
        <v>42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221</v>
      </c>
      <c r="AT212" s="227" t="s">
        <v>144</v>
      </c>
      <c r="AU212" s="227" t="s">
        <v>150</v>
      </c>
      <c r="AY212" s="15" t="s">
        <v>141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150</v>
      </c>
      <c r="BK212" s="228">
        <f>ROUND(I212*H212,2)</f>
        <v>0</v>
      </c>
      <c r="BL212" s="15" t="s">
        <v>221</v>
      </c>
      <c r="BM212" s="227" t="s">
        <v>333</v>
      </c>
    </row>
    <row r="213" s="12" customFormat="1" ht="22.8" customHeight="1">
      <c r="A213" s="12"/>
      <c r="B213" s="200"/>
      <c r="C213" s="201"/>
      <c r="D213" s="202" t="s">
        <v>75</v>
      </c>
      <c r="E213" s="214" t="s">
        <v>334</v>
      </c>
      <c r="F213" s="214" t="s">
        <v>335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SUM(P214:P219)</f>
        <v>0</v>
      </c>
      <c r="Q213" s="208"/>
      <c r="R213" s="209">
        <f>SUM(R214:R219)</f>
        <v>0.023615000000000001</v>
      </c>
      <c r="S213" s="208"/>
      <c r="T213" s="210">
        <f>SUM(T214:T219)</f>
        <v>1.1807520000000003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150</v>
      </c>
      <c r="AT213" s="212" t="s">
        <v>75</v>
      </c>
      <c r="AU213" s="212" t="s">
        <v>84</v>
      </c>
      <c r="AY213" s="211" t="s">
        <v>141</v>
      </c>
      <c r="BK213" s="213">
        <f>SUM(BK214:BK219)</f>
        <v>0</v>
      </c>
    </row>
    <row r="214" s="2" customFormat="1" ht="33" customHeight="1">
      <c r="A214" s="36"/>
      <c r="B214" s="37"/>
      <c r="C214" s="216" t="s">
        <v>336</v>
      </c>
      <c r="D214" s="216" t="s">
        <v>144</v>
      </c>
      <c r="E214" s="217" t="s">
        <v>337</v>
      </c>
      <c r="F214" s="218" t="s">
        <v>338</v>
      </c>
      <c r="G214" s="219" t="s">
        <v>147</v>
      </c>
      <c r="H214" s="220">
        <v>115.76000000000001</v>
      </c>
      <c r="I214" s="221"/>
      <c r="J214" s="222">
        <f>ROUND(I214*H214,2)</f>
        <v>0</v>
      </c>
      <c r="K214" s="218" t="s">
        <v>148</v>
      </c>
      <c r="L214" s="42"/>
      <c r="M214" s="223" t="s">
        <v>1</v>
      </c>
      <c r="N214" s="224" t="s">
        <v>42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0.010200000000000001</v>
      </c>
      <c r="T214" s="226">
        <f>S214*H214</f>
        <v>1.1807520000000003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221</v>
      </c>
      <c r="AT214" s="227" t="s">
        <v>144</v>
      </c>
      <c r="AU214" s="227" t="s">
        <v>150</v>
      </c>
      <c r="AY214" s="15" t="s">
        <v>141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150</v>
      </c>
      <c r="BK214" s="228">
        <f>ROUND(I214*H214,2)</f>
        <v>0</v>
      </c>
      <c r="BL214" s="15" t="s">
        <v>221</v>
      </c>
      <c r="BM214" s="227" t="s">
        <v>339</v>
      </c>
    </row>
    <row r="215" s="2" customFormat="1">
      <c r="A215" s="36"/>
      <c r="B215" s="37"/>
      <c r="C215" s="216" t="s">
        <v>340</v>
      </c>
      <c r="D215" s="216" t="s">
        <v>144</v>
      </c>
      <c r="E215" s="217" t="s">
        <v>341</v>
      </c>
      <c r="F215" s="218" t="s">
        <v>342</v>
      </c>
      <c r="G215" s="219" t="s">
        <v>147</v>
      </c>
      <c r="H215" s="220">
        <v>115.76000000000001</v>
      </c>
      <c r="I215" s="221"/>
      <c r="J215" s="222">
        <f>ROUND(I215*H215,2)</f>
        <v>0</v>
      </c>
      <c r="K215" s="218" t="s">
        <v>148</v>
      </c>
      <c r="L215" s="42"/>
      <c r="M215" s="223" t="s">
        <v>1</v>
      </c>
      <c r="N215" s="224" t="s">
        <v>42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221</v>
      </c>
      <c r="AT215" s="227" t="s">
        <v>144</v>
      </c>
      <c r="AU215" s="227" t="s">
        <v>150</v>
      </c>
      <c r="AY215" s="15" t="s">
        <v>141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150</v>
      </c>
      <c r="BK215" s="228">
        <f>ROUND(I215*H215,2)</f>
        <v>0</v>
      </c>
      <c r="BL215" s="15" t="s">
        <v>221</v>
      </c>
      <c r="BM215" s="227" t="s">
        <v>343</v>
      </c>
    </row>
    <row r="216" s="13" customFormat="1">
      <c r="A216" s="13"/>
      <c r="B216" s="229"/>
      <c r="C216" s="230"/>
      <c r="D216" s="231" t="s">
        <v>155</v>
      </c>
      <c r="E216" s="232" t="s">
        <v>1</v>
      </c>
      <c r="F216" s="233" t="s">
        <v>253</v>
      </c>
      <c r="G216" s="230"/>
      <c r="H216" s="234">
        <v>115.76000000000001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155</v>
      </c>
      <c r="AU216" s="240" t="s">
        <v>150</v>
      </c>
      <c r="AV216" s="13" t="s">
        <v>150</v>
      </c>
      <c r="AW216" s="13" t="s">
        <v>32</v>
      </c>
      <c r="AX216" s="13" t="s">
        <v>84</v>
      </c>
      <c r="AY216" s="240" t="s">
        <v>141</v>
      </c>
    </row>
    <row r="217" s="2" customFormat="1" ht="55.5" customHeight="1">
      <c r="A217" s="36"/>
      <c r="B217" s="37"/>
      <c r="C217" s="241" t="s">
        <v>344</v>
      </c>
      <c r="D217" s="241" t="s">
        <v>324</v>
      </c>
      <c r="E217" s="242" t="s">
        <v>345</v>
      </c>
      <c r="F217" s="243" t="s">
        <v>346</v>
      </c>
      <c r="G217" s="244" t="s">
        <v>147</v>
      </c>
      <c r="H217" s="245">
        <v>118.075</v>
      </c>
      <c r="I217" s="246"/>
      <c r="J217" s="247">
        <f>ROUND(I217*H217,2)</f>
        <v>0</v>
      </c>
      <c r="K217" s="243" t="s">
        <v>1</v>
      </c>
      <c r="L217" s="248"/>
      <c r="M217" s="249" t="s">
        <v>1</v>
      </c>
      <c r="N217" s="250" t="s">
        <v>42</v>
      </c>
      <c r="O217" s="89"/>
      <c r="P217" s="225">
        <f>O217*H217</f>
        <v>0</v>
      </c>
      <c r="Q217" s="225">
        <v>0.00020000000000000001</v>
      </c>
      <c r="R217" s="225">
        <f>Q217*H217</f>
        <v>0.023615000000000001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301</v>
      </c>
      <c r="AT217" s="227" t="s">
        <v>324</v>
      </c>
      <c r="AU217" s="227" t="s">
        <v>150</v>
      </c>
      <c r="AY217" s="15" t="s">
        <v>141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150</v>
      </c>
      <c r="BK217" s="228">
        <f>ROUND(I217*H217,2)</f>
        <v>0</v>
      </c>
      <c r="BL217" s="15" t="s">
        <v>221</v>
      </c>
      <c r="BM217" s="227" t="s">
        <v>347</v>
      </c>
    </row>
    <row r="218" s="13" customFormat="1">
      <c r="A218" s="13"/>
      <c r="B218" s="229"/>
      <c r="C218" s="230"/>
      <c r="D218" s="231" t="s">
        <v>155</v>
      </c>
      <c r="E218" s="230"/>
      <c r="F218" s="233" t="s">
        <v>348</v>
      </c>
      <c r="G218" s="230"/>
      <c r="H218" s="234">
        <v>118.075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155</v>
      </c>
      <c r="AU218" s="240" t="s">
        <v>150</v>
      </c>
      <c r="AV218" s="13" t="s">
        <v>150</v>
      </c>
      <c r="AW218" s="13" t="s">
        <v>4</v>
      </c>
      <c r="AX218" s="13" t="s">
        <v>84</v>
      </c>
      <c r="AY218" s="240" t="s">
        <v>141</v>
      </c>
    </row>
    <row r="219" s="2" customFormat="1">
      <c r="A219" s="36"/>
      <c r="B219" s="37"/>
      <c r="C219" s="216" t="s">
        <v>349</v>
      </c>
      <c r="D219" s="216" t="s">
        <v>144</v>
      </c>
      <c r="E219" s="217" t="s">
        <v>350</v>
      </c>
      <c r="F219" s="218" t="s">
        <v>351</v>
      </c>
      <c r="G219" s="219" t="s">
        <v>332</v>
      </c>
      <c r="H219" s="251"/>
      <c r="I219" s="221"/>
      <c r="J219" s="222">
        <f>ROUND(I219*H219,2)</f>
        <v>0</v>
      </c>
      <c r="K219" s="218" t="s">
        <v>148</v>
      </c>
      <c r="L219" s="42"/>
      <c r="M219" s="223" t="s">
        <v>1</v>
      </c>
      <c r="N219" s="224" t="s">
        <v>42</v>
      </c>
      <c r="O219" s="89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221</v>
      </c>
      <c r="AT219" s="227" t="s">
        <v>144</v>
      </c>
      <c r="AU219" s="227" t="s">
        <v>150</v>
      </c>
      <c r="AY219" s="15" t="s">
        <v>141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150</v>
      </c>
      <c r="BK219" s="228">
        <f>ROUND(I219*H219,2)</f>
        <v>0</v>
      </c>
      <c r="BL219" s="15" t="s">
        <v>221</v>
      </c>
      <c r="BM219" s="227" t="s">
        <v>352</v>
      </c>
    </row>
    <row r="220" s="12" customFormat="1" ht="22.8" customHeight="1">
      <c r="A220" s="12"/>
      <c r="B220" s="200"/>
      <c r="C220" s="201"/>
      <c r="D220" s="202" t="s">
        <v>75</v>
      </c>
      <c r="E220" s="214" t="s">
        <v>353</v>
      </c>
      <c r="F220" s="214" t="s">
        <v>354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P221</f>
        <v>0</v>
      </c>
      <c r="Q220" s="208"/>
      <c r="R220" s="209">
        <f>R221</f>
        <v>0</v>
      </c>
      <c r="S220" s="208"/>
      <c r="T220" s="210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150</v>
      </c>
      <c r="AT220" s="212" t="s">
        <v>75</v>
      </c>
      <c r="AU220" s="212" t="s">
        <v>84</v>
      </c>
      <c r="AY220" s="211" t="s">
        <v>141</v>
      </c>
      <c r="BK220" s="213">
        <f>BK221</f>
        <v>0</v>
      </c>
    </row>
    <row r="221" s="2" customFormat="1" ht="16.5" customHeight="1">
      <c r="A221" s="36"/>
      <c r="B221" s="37"/>
      <c r="C221" s="216" t="s">
        <v>355</v>
      </c>
      <c r="D221" s="216" t="s">
        <v>144</v>
      </c>
      <c r="E221" s="217" t="s">
        <v>356</v>
      </c>
      <c r="F221" s="218" t="s">
        <v>357</v>
      </c>
      <c r="G221" s="219" t="s">
        <v>238</v>
      </c>
      <c r="H221" s="220">
        <v>1</v>
      </c>
      <c r="I221" s="221"/>
      <c r="J221" s="222">
        <f>ROUND(I221*H221,2)</f>
        <v>0</v>
      </c>
      <c r="K221" s="218" t="s">
        <v>1</v>
      </c>
      <c r="L221" s="42"/>
      <c r="M221" s="223" t="s">
        <v>1</v>
      </c>
      <c r="N221" s="224" t="s">
        <v>42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221</v>
      </c>
      <c r="AT221" s="227" t="s">
        <v>144</v>
      </c>
      <c r="AU221" s="227" t="s">
        <v>150</v>
      </c>
      <c r="AY221" s="15" t="s">
        <v>141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150</v>
      </c>
      <c r="BK221" s="228">
        <f>ROUND(I221*H221,2)</f>
        <v>0</v>
      </c>
      <c r="BL221" s="15" t="s">
        <v>221</v>
      </c>
      <c r="BM221" s="227" t="s">
        <v>358</v>
      </c>
    </row>
    <row r="222" s="12" customFormat="1" ht="22.8" customHeight="1">
      <c r="A222" s="12"/>
      <c r="B222" s="200"/>
      <c r="C222" s="201"/>
      <c r="D222" s="202" t="s">
        <v>75</v>
      </c>
      <c r="E222" s="214" t="s">
        <v>359</v>
      </c>
      <c r="F222" s="214" t="s">
        <v>360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P223</f>
        <v>0</v>
      </c>
      <c r="Q222" s="208"/>
      <c r="R222" s="209">
        <f>R223</f>
        <v>0</v>
      </c>
      <c r="S222" s="208"/>
      <c r="T222" s="210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150</v>
      </c>
      <c r="AT222" s="212" t="s">
        <v>75</v>
      </c>
      <c r="AU222" s="212" t="s">
        <v>84</v>
      </c>
      <c r="AY222" s="211" t="s">
        <v>141</v>
      </c>
      <c r="BK222" s="213">
        <f>BK223</f>
        <v>0</v>
      </c>
    </row>
    <row r="223" s="2" customFormat="1" ht="16.5" customHeight="1">
      <c r="A223" s="36"/>
      <c r="B223" s="37"/>
      <c r="C223" s="216" t="s">
        <v>361</v>
      </c>
      <c r="D223" s="216" t="s">
        <v>144</v>
      </c>
      <c r="E223" s="217" t="s">
        <v>362</v>
      </c>
      <c r="F223" s="218" t="s">
        <v>363</v>
      </c>
      <c r="G223" s="219" t="s">
        <v>238</v>
      </c>
      <c r="H223" s="220">
        <v>1</v>
      </c>
      <c r="I223" s="221"/>
      <c r="J223" s="222">
        <f>ROUND(I223*H223,2)</f>
        <v>0</v>
      </c>
      <c r="K223" s="218" t="s">
        <v>1</v>
      </c>
      <c r="L223" s="42"/>
      <c r="M223" s="223" t="s">
        <v>1</v>
      </c>
      <c r="N223" s="224" t="s">
        <v>42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221</v>
      </c>
      <c r="AT223" s="227" t="s">
        <v>144</v>
      </c>
      <c r="AU223" s="227" t="s">
        <v>150</v>
      </c>
      <c r="AY223" s="15" t="s">
        <v>141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150</v>
      </c>
      <c r="BK223" s="228">
        <f>ROUND(I223*H223,2)</f>
        <v>0</v>
      </c>
      <c r="BL223" s="15" t="s">
        <v>221</v>
      </c>
      <c r="BM223" s="227" t="s">
        <v>364</v>
      </c>
    </row>
    <row r="224" s="12" customFormat="1" ht="22.8" customHeight="1">
      <c r="A224" s="12"/>
      <c r="B224" s="200"/>
      <c r="C224" s="201"/>
      <c r="D224" s="202" t="s">
        <v>75</v>
      </c>
      <c r="E224" s="214" t="s">
        <v>365</v>
      </c>
      <c r="F224" s="214" t="s">
        <v>366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P225</f>
        <v>0</v>
      </c>
      <c r="Q224" s="208"/>
      <c r="R224" s="209">
        <f>R225</f>
        <v>0</v>
      </c>
      <c r="S224" s="208"/>
      <c r="T224" s="210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150</v>
      </c>
      <c r="AT224" s="212" t="s">
        <v>75</v>
      </c>
      <c r="AU224" s="212" t="s">
        <v>84</v>
      </c>
      <c r="AY224" s="211" t="s">
        <v>141</v>
      </c>
      <c r="BK224" s="213">
        <f>BK225</f>
        <v>0</v>
      </c>
    </row>
    <row r="225" s="2" customFormat="1" ht="16.5" customHeight="1">
      <c r="A225" s="36"/>
      <c r="B225" s="37"/>
      <c r="C225" s="216" t="s">
        <v>367</v>
      </c>
      <c r="D225" s="216" t="s">
        <v>144</v>
      </c>
      <c r="E225" s="217" t="s">
        <v>368</v>
      </c>
      <c r="F225" s="218" t="s">
        <v>369</v>
      </c>
      <c r="G225" s="219" t="s">
        <v>238</v>
      </c>
      <c r="H225" s="220">
        <v>1</v>
      </c>
      <c r="I225" s="221"/>
      <c r="J225" s="222">
        <f>ROUND(I225*H225,2)</f>
        <v>0</v>
      </c>
      <c r="K225" s="218" t="s">
        <v>1</v>
      </c>
      <c r="L225" s="42"/>
      <c r="M225" s="223" t="s">
        <v>1</v>
      </c>
      <c r="N225" s="224" t="s">
        <v>42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221</v>
      </c>
      <c r="AT225" s="227" t="s">
        <v>144</v>
      </c>
      <c r="AU225" s="227" t="s">
        <v>150</v>
      </c>
      <c r="AY225" s="15" t="s">
        <v>141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150</v>
      </c>
      <c r="BK225" s="228">
        <f>ROUND(I225*H225,2)</f>
        <v>0</v>
      </c>
      <c r="BL225" s="15" t="s">
        <v>221</v>
      </c>
      <c r="BM225" s="227" t="s">
        <v>370</v>
      </c>
    </row>
    <row r="226" s="12" customFormat="1" ht="22.8" customHeight="1">
      <c r="A226" s="12"/>
      <c r="B226" s="200"/>
      <c r="C226" s="201"/>
      <c r="D226" s="202" t="s">
        <v>75</v>
      </c>
      <c r="E226" s="214" t="s">
        <v>371</v>
      </c>
      <c r="F226" s="214" t="s">
        <v>372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P227</f>
        <v>0</v>
      </c>
      <c r="Q226" s="208"/>
      <c r="R226" s="209">
        <f>R227</f>
        <v>0</v>
      </c>
      <c r="S226" s="208"/>
      <c r="T226" s="210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150</v>
      </c>
      <c r="AT226" s="212" t="s">
        <v>75</v>
      </c>
      <c r="AU226" s="212" t="s">
        <v>84</v>
      </c>
      <c r="AY226" s="211" t="s">
        <v>141</v>
      </c>
      <c r="BK226" s="213">
        <f>BK227</f>
        <v>0</v>
      </c>
    </row>
    <row r="227" s="2" customFormat="1" ht="16.5" customHeight="1">
      <c r="A227" s="36"/>
      <c r="B227" s="37"/>
      <c r="C227" s="216" t="s">
        <v>373</v>
      </c>
      <c r="D227" s="216" t="s">
        <v>144</v>
      </c>
      <c r="E227" s="217" t="s">
        <v>374</v>
      </c>
      <c r="F227" s="218" t="s">
        <v>375</v>
      </c>
      <c r="G227" s="219" t="s">
        <v>238</v>
      </c>
      <c r="H227" s="220">
        <v>1</v>
      </c>
      <c r="I227" s="221"/>
      <c r="J227" s="222">
        <f>ROUND(I227*H227,2)</f>
        <v>0</v>
      </c>
      <c r="K227" s="218" t="s">
        <v>1</v>
      </c>
      <c r="L227" s="42"/>
      <c r="M227" s="223" t="s">
        <v>1</v>
      </c>
      <c r="N227" s="224" t="s">
        <v>42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221</v>
      </c>
      <c r="AT227" s="227" t="s">
        <v>144</v>
      </c>
      <c r="AU227" s="227" t="s">
        <v>150</v>
      </c>
      <c r="AY227" s="15" t="s">
        <v>141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150</v>
      </c>
      <c r="BK227" s="228">
        <f>ROUND(I227*H227,2)</f>
        <v>0</v>
      </c>
      <c r="BL227" s="15" t="s">
        <v>221</v>
      </c>
      <c r="BM227" s="227" t="s">
        <v>376</v>
      </c>
    </row>
    <row r="228" s="12" customFormat="1" ht="22.8" customHeight="1">
      <c r="A228" s="12"/>
      <c r="B228" s="200"/>
      <c r="C228" s="201"/>
      <c r="D228" s="202" t="s">
        <v>75</v>
      </c>
      <c r="E228" s="214" t="s">
        <v>377</v>
      </c>
      <c r="F228" s="214" t="s">
        <v>378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P229</f>
        <v>0</v>
      </c>
      <c r="Q228" s="208"/>
      <c r="R228" s="209">
        <f>R229</f>
        <v>0</v>
      </c>
      <c r="S228" s="208"/>
      <c r="T228" s="21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150</v>
      </c>
      <c r="AT228" s="212" t="s">
        <v>75</v>
      </c>
      <c r="AU228" s="212" t="s">
        <v>84</v>
      </c>
      <c r="AY228" s="211" t="s">
        <v>141</v>
      </c>
      <c r="BK228" s="213">
        <f>BK229</f>
        <v>0</v>
      </c>
    </row>
    <row r="229" s="2" customFormat="1" ht="16.5" customHeight="1">
      <c r="A229" s="36"/>
      <c r="B229" s="37"/>
      <c r="C229" s="216" t="s">
        <v>379</v>
      </c>
      <c r="D229" s="216" t="s">
        <v>144</v>
      </c>
      <c r="E229" s="217" t="s">
        <v>380</v>
      </c>
      <c r="F229" s="218" t="s">
        <v>381</v>
      </c>
      <c r="G229" s="219" t="s">
        <v>238</v>
      </c>
      <c r="H229" s="220">
        <v>1</v>
      </c>
      <c r="I229" s="221"/>
      <c r="J229" s="222">
        <f>ROUND(I229*H229,2)</f>
        <v>0</v>
      </c>
      <c r="K229" s="218" t="s">
        <v>1</v>
      </c>
      <c r="L229" s="42"/>
      <c r="M229" s="223" t="s">
        <v>1</v>
      </c>
      <c r="N229" s="224" t="s">
        <v>42</v>
      </c>
      <c r="O229" s="89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221</v>
      </c>
      <c r="AT229" s="227" t="s">
        <v>144</v>
      </c>
      <c r="AU229" s="227" t="s">
        <v>150</v>
      </c>
      <c r="AY229" s="15" t="s">
        <v>141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150</v>
      </c>
      <c r="BK229" s="228">
        <f>ROUND(I229*H229,2)</f>
        <v>0</v>
      </c>
      <c r="BL229" s="15" t="s">
        <v>221</v>
      </c>
      <c r="BM229" s="227" t="s">
        <v>382</v>
      </c>
    </row>
    <row r="230" s="12" customFormat="1" ht="22.8" customHeight="1">
      <c r="A230" s="12"/>
      <c r="B230" s="200"/>
      <c r="C230" s="201"/>
      <c r="D230" s="202" t="s">
        <v>75</v>
      </c>
      <c r="E230" s="214" t="s">
        <v>383</v>
      </c>
      <c r="F230" s="214" t="s">
        <v>384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SUM(P231:P232)</f>
        <v>0</v>
      </c>
      <c r="Q230" s="208"/>
      <c r="R230" s="209">
        <f>SUM(R231:R232)</f>
        <v>1.6090640000000001</v>
      </c>
      <c r="S230" s="208"/>
      <c r="T230" s="210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150</v>
      </c>
      <c r="AT230" s="212" t="s">
        <v>75</v>
      </c>
      <c r="AU230" s="212" t="s">
        <v>84</v>
      </c>
      <c r="AY230" s="211" t="s">
        <v>141</v>
      </c>
      <c r="BK230" s="213">
        <f>SUM(BK231:BK232)</f>
        <v>0</v>
      </c>
    </row>
    <row r="231" s="2" customFormat="1">
      <c r="A231" s="36"/>
      <c r="B231" s="37"/>
      <c r="C231" s="216" t="s">
        <v>385</v>
      </c>
      <c r="D231" s="216" t="s">
        <v>144</v>
      </c>
      <c r="E231" s="217" t="s">
        <v>386</v>
      </c>
      <c r="F231" s="218" t="s">
        <v>387</v>
      </c>
      <c r="G231" s="219" t="s">
        <v>147</v>
      </c>
      <c r="H231" s="220">
        <v>115.76000000000001</v>
      </c>
      <c r="I231" s="221"/>
      <c r="J231" s="222">
        <f>ROUND(I231*H231,2)</f>
        <v>0</v>
      </c>
      <c r="K231" s="218" t="s">
        <v>148</v>
      </c>
      <c r="L231" s="42"/>
      <c r="M231" s="223" t="s">
        <v>1</v>
      </c>
      <c r="N231" s="224" t="s">
        <v>42</v>
      </c>
      <c r="O231" s="89"/>
      <c r="P231" s="225">
        <f>O231*H231</f>
        <v>0</v>
      </c>
      <c r="Q231" s="225">
        <v>0.013899999999999999</v>
      </c>
      <c r="R231" s="225">
        <f>Q231*H231</f>
        <v>1.6090640000000001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221</v>
      </c>
      <c r="AT231" s="227" t="s">
        <v>144</v>
      </c>
      <c r="AU231" s="227" t="s">
        <v>150</v>
      </c>
      <c r="AY231" s="15" t="s">
        <v>141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150</v>
      </c>
      <c r="BK231" s="228">
        <f>ROUND(I231*H231,2)</f>
        <v>0</v>
      </c>
      <c r="BL231" s="15" t="s">
        <v>221</v>
      </c>
      <c r="BM231" s="227" t="s">
        <v>388</v>
      </c>
    </row>
    <row r="232" s="2" customFormat="1">
      <c r="A232" s="36"/>
      <c r="B232" s="37"/>
      <c r="C232" s="216" t="s">
        <v>389</v>
      </c>
      <c r="D232" s="216" t="s">
        <v>144</v>
      </c>
      <c r="E232" s="217" t="s">
        <v>390</v>
      </c>
      <c r="F232" s="218" t="s">
        <v>391</v>
      </c>
      <c r="G232" s="219" t="s">
        <v>332</v>
      </c>
      <c r="H232" s="251"/>
      <c r="I232" s="221"/>
      <c r="J232" s="222">
        <f>ROUND(I232*H232,2)</f>
        <v>0</v>
      </c>
      <c r="K232" s="218" t="s">
        <v>148</v>
      </c>
      <c r="L232" s="42"/>
      <c r="M232" s="223" t="s">
        <v>1</v>
      </c>
      <c r="N232" s="224" t="s">
        <v>42</v>
      </c>
      <c r="O232" s="89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221</v>
      </c>
      <c r="AT232" s="227" t="s">
        <v>144</v>
      </c>
      <c r="AU232" s="227" t="s">
        <v>150</v>
      </c>
      <c r="AY232" s="15" t="s">
        <v>141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150</v>
      </c>
      <c r="BK232" s="228">
        <f>ROUND(I232*H232,2)</f>
        <v>0</v>
      </c>
      <c r="BL232" s="15" t="s">
        <v>221</v>
      </c>
      <c r="BM232" s="227" t="s">
        <v>392</v>
      </c>
    </row>
    <row r="233" s="12" customFormat="1" ht="22.8" customHeight="1">
      <c r="A233" s="12"/>
      <c r="B233" s="200"/>
      <c r="C233" s="201"/>
      <c r="D233" s="202" t="s">
        <v>75</v>
      </c>
      <c r="E233" s="214" t="s">
        <v>393</v>
      </c>
      <c r="F233" s="214" t="s">
        <v>394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SUM(P234:P238)</f>
        <v>0</v>
      </c>
      <c r="Q233" s="208"/>
      <c r="R233" s="209">
        <f>SUM(R234:R238)</f>
        <v>0</v>
      </c>
      <c r="S233" s="208"/>
      <c r="T233" s="210">
        <f>SUM(T234:T238)</f>
        <v>1.2359317999999999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150</v>
      </c>
      <c r="AT233" s="212" t="s">
        <v>75</v>
      </c>
      <c r="AU233" s="212" t="s">
        <v>84</v>
      </c>
      <c r="AY233" s="211" t="s">
        <v>141</v>
      </c>
      <c r="BK233" s="213">
        <f>SUM(BK234:BK238)</f>
        <v>0</v>
      </c>
    </row>
    <row r="234" s="2" customFormat="1">
      <c r="A234" s="36"/>
      <c r="B234" s="37"/>
      <c r="C234" s="216" t="s">
        <v>395</v>
      </c>
      <c r="D234" s="216" t="s">
        <v>144</v>
      </c>
      <c r="E234" s="217" t="s">
        <v>396</v>
      </c>
      <c r="F234" s="218" t="s">
        <v>397</v>
      </c>
      <c r="G234" s="219" t="s">
        <v>147</v>
      </c>
      <c r="H234" s="220">
        <v>117.81999999999999</v>
      </c>
      <c r="I234" s="221"/>
      <c r="J234" s="222">
        <f>ROUND(I234*H234,2)</f>
        <v>0</v>
      </c>
      <c r="K234" s="218" t="s">
        <v>1</v>
      </c>
      <c r="L234" s="42"/>
      <c r="M234" s="223" t="s">
        <v>1</v>
      </c>
      <c r="N234" s="224" t="s">
        <v>42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221</v>
      </c>
      <c r="AT234" s="227" t="s">
        <v>144</v>
      </c>
      <c r="AU234" s="227" t="s">
        <v>150</v>
      </c>
      <c r="AY234" s="15" t="s">
        <v>141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150</v>
      </c>
      <c r="BK234" s="228">
        <f>ROUND(I234*H234,2)</f>
        <v>0</v>
      </c>
      <c r="BL234" s="15" t="s">
        <v>221</v>
      </c>
      <c r="BM234" s="227" t="s">
        <v>398</v>
      </c>
    </row>
    <row r="235" s="13" customFormat="1">
      <c r="A235" s="13"/>
      <c r="B235" s="229"/>
      <c r="C235" s="230"/>
      <c r="D235" s="231" t="s">
        <v>155</v>
      </c>
      <c r="E235" s="232" t="s">
        <v>1</v>
      </c>
      <c r="F235" s="233" t="s">
        <v>399</v>
      </c>
      <c r="G235" s="230"/>
      <c r="H235" s="234">
        <v>117.81999999999999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155</v>
      </c>
      <c r="AU235" s="240" t="s">
        <v>150</v>
      </c>
      <c r="AV235" s="13" t="s">
        <v>150</v>
      </c>
      <c r="AW235" s="13" t="s">
        <v>32</v>
      </c>
      <c r="AX235" s="13" t="s">
        <v>84</v>
      </c>
      <c r="AY235" s="240" t="s">
        <v>141</v>
      </c>
    </row>
    <row r="236" s="2" customFormat="1">
      <c r="A236" s="36"/>
      <c r="B236" s="37"/>
      <c r="C236" s="216" t="s">
        <v>400</v>
      </c>
      <c r="D236" s="216" t="s">
        <v>144</v>
      </c>
      <c r="E236" s="217" t="s">
        <v>401</v>
      </c>
      <c r="F236" s="218" t="s">
        <v>402</v>
      </c>
      <c r="G236" s="219" t="s">
        <v>147</v>
      </c>
      <c r="H236" s="220">
        <v>117.81999999999999</v>
      </c>
      <c r="I236" s="221"/>
      <c r="J236" s="222">
        <f>ROUND(I236*H236,2)</f>
        <v>0</v>
      </c>
      <c r="K236" s="218" t="s">
        <v>148</v>
      </c>
      <c r="L236" s="42"/>
      <c r="M236" s="223" t="s">
        <v>1</v>
      </c>
      <c r="N236" s="224" t="s">
        <v>42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0.010489999999999999</v>
      </c>
      <c r="T236" s="226">
        <f>S236*H236</f>
        <v>1.2359317999999999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221</v>
      </c>
      <c r="AT236" s="227" t="s">
        <v>144</v>
      </c>
      <c r="AU236" s="227" t="s">
        <v>150</v>
      </c>
      <c r="AY236" s="15" t="s">
        <v>141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150</v>
      </c>
      <c r="BK236" s="228">
        <f>ROUND(I236*H236,2)</f>
        <v>0</v>
      </c>
      <c r="BL236" s="15" t="s">
        <v>221</v>
      </c>
      <c r="BM236" s="227" t="s">
        <v>403</v>
      </c>
    </row>
    <row r="237" s="13" customFormat="1">
      <c r="A237" s="13"/>
      <c r="B237" s="229"/>
      <c r="C237" s="230"/>
      <c r="D237" s="231" t="s">
        <v>155</v>
      </c>
      <c r="E237" s="232" t="s">
        <v>1</v>
      </c>
      <c r="F237" s="233" t="s">
        <v>404</v>
      </c>
      <c r="G237" s="230"/>
      <c r="H237" s="234">
        <v>117.81999999999999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155</v>
      </c>
      <c r="AU237" s="240" t="s">
        <v>150</v>
      </c>
      <c r="AV237" s="13" t="s">
        <v>150</v>
      </c>
      <c r="AW237" s="13" t="s">
        <v>32</v>
      </c>
      <c r="AX237" s="13" t="s">
        <v>84</v>
      </c>
      <c r="AY237" s="240" t="s">
        <v>141</v>
      </c>
    </row>
    <row r="238" s="2" customFormat="1">
      <c r="A238" s="36"/>
      <c r="B238" s="37"/>
      <c r="C238" s="216" t="s">
        <v>405</v>
      </c>
      <c r="D238" s="216" t="s">
        <v>144</v>
      </c>
      <c r="E238" s="217" t="s">
        <v>406</v>
      </c>
      <c r="F238" s="218" t="s">
        <v>407</v>
      </c>
      <c r="G238" s="219" t="s">
        <v>332</v>
      </c>
      <c r="H238" s="251"/>
      <c r="I238" s="221"/>
      <c r="J238" s="222">
        <f>ROUND(I238*H238,2)</f>
        <v>0</v>
      </c>
      <c r="K238" s="218" t="s">
        <v>148</v>
      </c>
      <c r="L238" s="42"/>
      <c r="M238" s="223" t="s">
        <v>1</v>
      </c>
      <c r="N238" s="224" t="s">
        <v>42</v>
      </c>
      <c r="O238" s="89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221</v>
      </c>
      <c r="AT238" s="227" t="s">
        <v>144</v>
      </c>
      <c r="AU238" s="227" t="s">
        <v>150</v>
      </c>
      <c r="AY238" s="15" t="s">
        <v>141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150</v>
      </c>
      <c r="BK238" s="228">
        <f>ROUND(I238*H238,2)</f>
        <v>0</v>
      </c>
      <c r="BL238" s="15" t="s">
        <v>221</v>
      </c>
      <c r="BM238" s="227" t="s">
        <v>408</v>
      </c>
    </row>
    <row r="239" s="12" customFormat="1" ht="22.8" customHeight="1">
      <c r="A239" s="12"/>
      <c r="B239" s="200"/>
      <c r="C239" s="201"/>
      <c r="D239" s="202" t="s">
        <v>75</v>
      </c>
      <c r="E239" s="214" t="s">
        <v>409</v>
      </c>
      <c r="F239" s="214" t="s">
        <v>410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SUM(P240:P244)</f>
        <v>0</v>
      </c>
      <c r="Q239" s="208"/>
      <c r="R239" s="209">
        <f>SUM(R240:R244)</f>
        <v>0</v>
      </c>
      <c r="S239" s="208"/>
      <c r="T239" s="210">
        <f>SUM(T240:T244)</f>
        <v>0.192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150</v>
      </c>
      <c r="AT239" s="212" t="s">
        <v>75</v>
      </c>
      <c r="AU239" s="212" t="s">
        <v>84</v>
      </c>
      <c r="AY239" s="211" t="s">
        <v>141</v>
      </c>
      <c r="BK239" s="213">
        <f>SUM(BK240:BK244)</f>
        <v>0</v>
      </c>
    </row>
    <row r="240" s="2" customFormat="1">
      <c r="A240" s="36"/>
      <c r="B240" s="37"/>
      <c r="C240" s="216" t="s">
        <v>411</v>
      </c>
      <c r="D240" s="216" t="s">
        <v>144</v>
      </c>
      <c r="E240" s="217" t="s">
        <v>412</v>
      </c>
      <c r="F240" s="218" t="s">
        <v>413</v>
      </c>
      <c r="G240" s="219" t="s">
        <v>233</v>
      </c>
      <c r="H240" s="220">
        <v>12</v>
      </c>
      <c r="I240" s="221"/>
      <c r="J240" s="222">
        <f>ROUND(I240*H240,2)</f>
        <v>0</v>
      </c>
      <c r="K240" s="218" t="s">
        <v>1</v>
      </c>
      <c r="L240" s="42"/>
      <c r="M240" s="223" t="s">
        <v>1</v>
      </c>
      <c r="N240" s="224" t="s">
        <v>42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221</v>
      </c>
      <c r="AT240" s="227" t="s">
        <v>144</v>
      </c>
      <c r="AU240" s="227" t="s">
        <v>150</v>
      </c>
      <c r="AY240" s="15" t="s">
        <v>141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150</v>
      </c>
      <c r="BK240" s="228">
        <f>ROUND(I240*H240,2)</f>
        <v>0</v>
      </c>
      <c r="BL240" s="15" t="s">
        <v>221</v>
      </c>
      <c r="BM240" s="227" t="s">
        <v>414</v>
      </c>
    </row>
    <row r="241" s="2" customFormat="1">
      <c r="A241" s="36"/>
      <c r="B241" s="37"/>
      <c r="C241" s="216" t="s">
        <v>415</v>
      </c>
      <c r="D241" s="216" t="s">
        <v>144</v>
      </c>
      <c r="E241" s="217" t="s">
        <v>416</v>
      </c>
      <c r="F241" s="218" t="s">
        <v>417</v>
      </c>
      <c r="G241" s="219" t="s">
        <v>233</v>
      </c>
      <c r="H241" s="220">
        <v>8</v>
      </c>
      <c r="I241" s="221"/>
      <c r="J241" s="222">
        <f>ROUND(I241*H241,2)</f>
        <v>0</v>
      </c>
      <c r="K241" s="218" t="s">
        <v>1</v>
      </c>
      <c r="L241" s="42"/>
      <c r="M241" s="223" t="s">
        <v>1</v>
      </c>
      <c r="N241" s="224" t="s">
        <v>42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221</v>
      </c>
      <c r="AT241" s="227" t="s">
        <v>144</v>
      </c>
      <c r="AU241" s="227" t="s">
        <v>150</v>
      </c>
      <c r="AY241" s="15" t="s">
        <v>141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150</v>
      </c>
      <c r="BK241" s="228">
        <f>ROUND(I241*H241,2)</f>
        <v>0</v>
      </c>
      <c r="BL241" s="15" t="s">
        <v>221</v>
      </c>
      <c r="BM241" s="227" t="s">
        <v>418</v>
      </c>
    </row>
    <row r="242" s="2" customFormat="1">
      <c r="A242" s="36"/>
      <c r="B242" s="37"/>
      <c r="C242" s="216" t="s">
        <v>419</v>
      </c>
      <c r="D242" s="216" t="s">
        <v>144</v>
      </c>
      <c r="E242" s="217" t="s">
        <v>420</v>
      </c>
      <c r="F242" s="218" t="s">
        <v>421</v>
      </c>
      <c r="G242" s="219" t="s">
        <v>238</v>
      </c>
      <c r="H242" s="220">
        <v>20</v>
      </c>
      <c r="I242" s="221"/>
      <c r="J242" s="222">
        <f>ROUND(I242*H242,2)</f>
        <v>0</v>
      </c>
      <c r="K242" s="218" t="s">
        <v>1</v>
      </c>
      <c r="L242" s="42"/>
      <c r="M242" s="223" t="s">
        <v>1</v>
      </c>
      <c r="N242" s="224" t="s">
        <v>42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221</v>
      </c>
      <c r="AT242" s="227" t="s">
        <v>144</v>
      </c>
      <c r="AU242" s="227" t="s">
        <v>150</v>
      </c>
      <c r="AY242" s="15" t="s">
        <v>141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150</v>
      </c>
      <c r="BK242" s="228">
        <f>ROUND(I242*H242,2)</f>
        <v>0</v>
      </c>
      <c r="BL242" s="15" t="s">
        <v>221</v>
      </c>
      <c r="BM242" s="227" t="s">
        <v>422</v>
      </c>
    </row>
    <row r="243" s="2" customFormat="1">
      <c r="A243" s="36"/>
      <c r="B243" s="37"/>
      <c r="C243" s="216" t="s">
        <v>423</v>
      </c>
      <c r="D243" s="216" t="s">
        <v>144</v>
      </c>
      <c r="E243" s="217" t="s">
        <v>424</v>
      </c>
      <c r="F243" s="218" t="s">
        <v>425</v>
      </c>
      <c r="G243" s="219" t="s">
        <v>426</v>
      </c>
      <c r="H243" s="220">
        <v>8</v>
      </c>
      <c r="I243" s="221"/>
      <c r="J243" s="222">
        <f>ROUND(I243*H243,2)</f>
        <v>0</v>
      </c>
      <c r="K243" s="218" t="s">
        <v>148</v>
      </c>
      <c r="L243" s="42"/>
      <c r="M243" s="223" t="s">
        <v>1</v>
      </c>
      <c r="N243" s="224" t="s">
        <v>42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0.024</v>
      </c>
      <c r="T243" s="226">
        <f>S243*H243</f>
        <v>0.192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221</v>
      </c>
      <c r="AT243" s="227" t="s">
        <v>144</v>
      </c>
      <c r="AU243" s="227" t="s">
        <v>150</v>
      </c>
      <c r="AY243" s="15" t="s">
        <v>141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150</v>
      </c>
      <c r="BK243" s="228">
        <f>ROUND(I243*H243,2)</f>
        <v>0</v>
      </c>
      <c r="BL243" s="15" t="s">
        <v>221</v>
      </c>
      <c r="BM243" s="227" t="s">
        <v>427</v>
      </c>
    </row>
    <row r="244" s="2" customFormat="1">
      <c r="A244" s="36"/>
      <c r="B244" s="37"/>
      <c r="C244" s="216" t="s">
        <v>428</v>
      </c>
      <c r="D244" s="216" t="s">
        <v>144</v>
      </c>
      <c r="E244" s="217" t="s">
        <v>429</v>
      </c>
      <c r="F244" s="218" t="s">
        <v>430</v>
      </c>
      <c r="G244" s="219" t="s">
        <v>332</v>
      </c>
      <c r="H244" s="251"/>
      <c r="I244" s="221"/>
      <c r="J244" s="222">
        <f>ROUND(I244*H244,2)</f>
        <v>0</v>
      </c>
      <c r="K244" s="218" t="s">
        <v>148</v>
      </c>
      <c r="L244" s="42"/>
      <c r="M244" s="223" t="s">
        <v>1</v>
      </c>
      <c r="N244" s="224" t="s">
        <v>42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221</v>
      </c>
      <c r="AT244" s="227" t="s">
        <v>144</v>
      </c>
      <c r="AU244" s="227" t="s">
        <v>150</v>
      </c>
      <c r="AY244" s="15" t="s">
        <v>141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150</v>
      </c>
      <c r="BK244" s="228">
        <f>ROUND(I244*H244,2)</f>
        <v>0</v>
      </c>
      <c r="BL244" s="15" t="s">
        <v>221</v>
      </c>
      <c r="BM244" s="227" t="s">
        <v>431</v>
      </c>
    </row>
    <row r="245" s="12" customFormat="1" ht="22.8" customHeight="1">
      <c r="A245" s="12"/>
      <c r="B245" s="200"/>
      <c r="C245" s="201"/>
      <c r="D245" s="202" t="s">
        <v>75</v>
      </c>
      <c r="E245" s="214" t="s">
        <v>432</v>
      </c>
      <c r="F245" s="214" t="s">
        <v>433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SUM(P246:P247)</f>
        <v>0</v>
      </c>
      <c r="Q245" s="208"/>
      <c r="R245" s="209">
        <f>SUM(R246:R247)</f>
        <v>0</v>
      </c>
      <c r="S245" s="208"/>
      <c r="T245" s="210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150</v>
      </c>
      <c r="AT245" s="212" t="s">
        <v>75</v>
      </c>
      <c r="AU245" s="212" t="s">
        <v>84</v>
      </c>
      <c r="AY245" s="211" t="s">
        <v>141</v>
      </c>
      <c r="BK245" s="213">
        <f>SUM(BK246:BK247)</f>
        <v>0</v>
      </c>
    </row>
    <row r="246" s="2" customFormat="1" ht="16.5" customHeight="1">
      <c r="A246" s="36"/>
      <c r="B246" s="37"/>
      <c r="C246" s="216" t="s">
        <v>434</v>
      </c>
      <c r="D246" s="216" t="s">
        <v>144</v>
      </c>
      <c r="E246" s="217" t="s">
        <v>435</v>
      </c>
      <c r="F246" s="218" t="s">
        <v>436</v>
      </c>
      <c r="G246" s="219" t="s">
        <v>188</v>
      </c>
      <c r="H246" s="220">
        <v>440</v>
      </c>
      <c r="I246" s="221"/>
      <c r="J246" s="222">
        <f>ROUND(I246*H246,2)</f>
        <v>0</v>
      </c>
      <c r="K246" s="218" t="s">
        <v>1</v>
      </c>
      <c r="L246" s="42"/>
      <c r="M246" s="223" t="s">
        <v>1</v>
      </c>
      <c r="N246" s="224" t="s">
        <v>42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221</v>
      </c>
      <c r="AT246" s="227" t="s">
        <v>144</v>
      </c>
      <c r="AU246" s="227" t="s">
        <v>150</v>
      </c>
      <c r="AY246" s="15" t="s">
        <v>141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150</v>
      </c>
      <c r="BK246" s="228">
        <f>ROUND(I246*H246,2)</f>
        <v>0</v>
      </c>
      <c r="BL246" s="15" t="s">
        <v>221</v>
      </c>
      <c r="BM246" s="227" t="s">
        <v>437</v>
      </c>
    </row>
    <row r="247" s="13" customFormat="1">
      <c r="A247" s="13"/>
      <c r="B247" s="229"/>
      <c r="C247" s="230"/>
      <c r="D247" s="231" t="s">
        <v>155</v>
      </c>
      <c r="E247" s="232" t="s">
        <v>1</v>
      </c>
      <c r="F247" s="233" t="s">
        <v>438</v>
      </c>
      <c r="G247" s="230"/>
      <c r="H247" s="234">
        <v>440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155</v>
      </c>
      <c r="AU247" s="240" t="s">
        <v>150</v>
      </c>
      <c r="AV247" s="13" t="s">
        <v>150</v>
      </c>
      <c r="AW247" s="13" t="s">
        <v>32</v>
      </c>
      <c r="AX247" s="13" t="s">
        <v>84</v>
      </c>
      <c r="AY247" s="240" t="s">
        <v>141</v>
      </c>
    </row>
    <row r="248" s="12" customFormat="1" ht="22.8" customHeight="1">
      <c r="A248" s="12"/>
      <c r="B248" s="200"/>
      <c r="C248" s="201"/>
      <c r="D248" s="202" t="s">
        <v>75</v>
      </c>
      <c r="E248" s="214" t="s">
        <v>439</v>
      </c>
      <c r="F248" s="214" t="s">
        <v>440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SUM(P249:P266)</f>
        <v>0</v>
      </c>
      <c r="Q248" s="208"/>
      <c r="R248" s="209">
        <f>SUM(R249:R266)</f>
        <v>4.1557788000000002</v>
      </c>
      <c r="S248" s="208"/>
      <c r="T248" s="210">
        <f>SUM(T249:T266)</f>
        <v>1.8270000000000002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150</v>
      </c>
      <c r="AT248" s="212" t="s">
        <v>75</v>
      </c>
      <c r="AU248" s="212" t="s">
        <v>84</v>
      </c>
      <c r="AY248" s="211" t="s">
        <v>141</v>
      </c>
      <c r="BK248" s="213">
        <f>SUM(BK249:BK266)</f>
        <v>0</v>
      </c>
    </row>
    <row r="249" s="2" customFormat="1" ht="16.5" customHeight="1">
      <c r="A249" s="36"/>
      <c r="B249" s="37"/>
      <c r="C249" s="216" t="s">
        <v>441</v>
      </c>
      <c r="D249" s="216" t="s">
        <v>144</v>
      </c>
      <c r="E249" s="217" t="s">
        <v>442</v>
      </c>
      <c r="F249" s="218" t="s">
        <v>443</v>
      </c>
      <c r="G249" s="219" t="s">
        <v>233</v>
      </c>
      <c r="H249" s="220">
        <v>16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42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221</v>
      </c>
      <c r="AT249" s="227" t="s">
        <v>144</v>
      </c>
      <c r="AU249" s="227" t="s">
        <v>150</v>
      </c>
      <c r="AY249" s="15" t="s">
        <v>141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150</v>
      </c>
      <c r="BK249" s="228">
        <f>ROUND(I249*H249,2)</f>
        <v>0</v>
      </c>
      <c r="BL249" s="15" t="s">
        <v>221</v>
      </c>
      <c r="BM249" s="227" t="s">
        <v>444</v>
      </c>
    </row>
    <row r="250" s="2" customFormat="1">
      <c r="A250" s="36"/>
      <c r="B250" s="37"/>
      <c r="C250" s="216" t="s">
        <v>445</v>
      </c>
      <c r="D250" s="216" t="s">
        <v>144</v>
      </c>
      <c r="E250" s="217" t="s">
        <v>446</v>
      </c>
      <c r="F250" s="218" t="s">
        <v>447</v>
      </c>
      <c r="G250" s="219" t="s">
        <v>147</v>
      </c>
      <c r="H250" s="220">
        <v>615.12</v>
      </c>
      <c r="I250" s="221"/>
      <c r="J250" s="222">
        <f>ROUND(I250*H250,2)</f>
        <v>0</v>
      </c>
      <c r="K250" s="218" t="s">
        <v>1</v>
      </c>
      <c r="L250" s="42"/>
      <c r="M250" s="223" t="s">
        <v>1</v>
      </c>
      <c r="N250" s="224" t="s">
        <v>42</v>
      </c>
      <c r="O250" s="89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221</v>
      </c>
      <c r="AT250" s="227" t="s">
        <v>144</v>
      </c>
      <c r="AU250" s="227" t="s">
        <v>150</v>
      </c>
      <c r="AY250" s="15" t="s">
        <v>141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150</v>
      </c>
      <c r="BK250" s="228">
        <f>ROUND(I250*H250,2)</f>
        <v>0</v>
      </c>
      <c r="BL250" s="15" t="s">
        <v>221</v>
      </c>
      <c r="BM250" s="227" t="s">
        <v>448</v>
      </c>
    </row>
    <row r="251" s="13" customFormat="1">
      <c r="A251" s="13"/>
      <c r="B251" s="229"/>
      <c r="C251" s="230"/>
      <c r="D251" s="231" t="s">
        <v>155</v>
      </c>
      <c r="E251" s="232" t="s">
        <v>1</v>
      </c>
      <c r="F251" s="233" t="s">
        <v>449</v>
      </c>
      <c r="G251" s="230"/>
      <c r="H251" s="234">
        <v>615.12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155</v>
      </c>
      <c r="AU251" s="240" t="s">
        <v>150</v>
      </c>
      <c r="AV251" s="13" t="s">
        <v>150</v>
      </c>
      <c r="AW251" s="13" t="s">
        <v>32</v>
      </c>
      <c r="AX251" s="13" t="s">
        <v>84</v>
      </c>
      <c r="AY251" s="240" t="s">
        <v>141</v>
      </c>
    </row>
    <row r="252" s="2" customFormat="1">
      <c r="A252" s="36"/>
      <c r="B252" s="37"/>
      <c r="C252" s="216" t="s">
        <v>450</v>
      </c>
      <c r="D252" s="216" t="s">
        <v>144</v>
      </c>
      <c r="E252" s="217" t="s">
        <v>451</v>
      </c>
      <c r="F252" s="218" t="s">
        <v>452</v>
      </c>
      <c r="G252" s="219" t="s">
        <v>147</v>
      </c>
      <c r="H252" s="220">
        <v>525.60000000000002</v>
      </c>
      <c r="I252" s="221"/>
      <c r="J252" s="222">
        <f>ROUND(I252*H252,2)</f>
        <v>0</v>
      </c>
      <c r="K252" s="218" t="s">
        <v>148</v>
      </c>
      <c r="L252" s="42"/>
      <c r="M252" s="223" t="s">
        <v>1</v>
      </c>
      <c r="N252" s="224" t="s">
        <v>42</v>
      </c>
      <c r="O252" s="89"/>
      <c r="P252" s="225">
        <f>O252*H252</f>
        <v>0</v>
      </c>
      <c r="Q252" s="225">
        <v>3.0000000000000001E-05</v>
      </c>
      <c r="R252" s="225">
        <f>Q252*H252</f>
        <v>0.015768000000000001</v>
      </c>
      <c r="S252" s="225">
        <v>0</v>
      </c>
      <c r="T252" s="22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221</v>
      </c>
      <c r="AT252" s="227" t="s">
        <v>144</v>
      </c>
      <c r="AU252" s="227" t="s">
        <v>150</v>
      </c>
      <c r="AY252" s="15" t="s">
        <v>141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150</v>
      </c>
      <c r="BK252" s="228">
        <f>ROUND(I252*H252,2)</f>
        <v>0</v>
      </c>
      <c r="BL252" s="15" t="s">
        <v>221</v>
      </c>
      <c r="BM252" s="227" t="s">
        <v>453</v>
      </c>
    </row>
    <row r="253" s="2" customFormat="1">
      <c r="A253" s="36"/>
      <c r="B253" s="37"/>
      <c r="C253" s="216" t="s">
        <v>454</v>
      </c>
      <c r="D253" s="216" t="s">
        <v>144</v>
      </c>
      <c r="E253" s="217" t="s">
        <v>455</v>
      </c>
      <c r="F253" s="218" t="s">
        <v>456</v>
      </c>
      <c r="G253" s="219" t="s">
        <v>147</v>
      </c>
      <c r="H253" s="220">
        <v>525.60000000000002</v>
      </c>
      <c r="I253" s="221"/>
      <c r="J253" s="222">
        <f>ROUND(I253*H253,2)</f>
        <v>0</v>
      </c>
      <c r="K253" s="218" t="s">
        <v>1</v>
      </c>
      <c r="L253" s="42"/>
      <c r="M253" s="223" t="s">
        <v>1</v>
      </c>
      <c r="N253" s="224" t="s">
        <v>42</v>
      </c>
      <c r="O253" s="89"/>
      <c r="P253" s="225">
        <f>O253*H253</f>
        <v>0</v>
      </c>
      <c r="Q253" s="225">
        <v>0.0045500000000000002</v>
      </c>
      <c r="R253" s="225">
        <f>Q253*H253</f>
        <v>2.3914800000000001</v>
      </c>
      <c r="S253" s="225">
        <v>0</v>
      </c>
      <c r="T253" s="22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221</v>
      </c>
      <c r="AT253" s="227" t="s">
        <v>144</v>
      </c>
      <c r="AU253" s="227" t="s">
        <v>150</v>
      </c>
      <c r="AY253" s="15" t="s">
        <v>141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150</v>
      </c>
      <c r="BK253" s="228">
        <f>ROUND(I253*H253,2)</f>
        <v>0</v>
      </c>
      <c r="BL253" s="15" t="s">
        <v>221</v>
      </c>
      <c r="BM253" s="227" t="s">
        <v>457</v>
      </c>
    </row>
    <row r="254" s="2" customFormat="1">
      <c r="A254" s="36"/>
      <c r="B254" s="37"/>
      <c r="C254" s="216" t="s">
        <v>458</v>
      </c>
      <c r="D254" s="216" t="s">
        <v>144</v>
      </c>
      <c r="E254" s="217" t="s">
        <v>459</v>
      </c>
      <c r="F254" s="218" t="s">
        <v>460</v>
      </c>
      <c r="G254" s="219" t="s">
        <v>147</v>
      </c>
      <c r="H254" s="220">
        <v>525.60000000000002</v>
      </c>
      <c r="I254" s="221"/>
      <c r="J254" s="222">
        <f>ROUND(I254*H254,2)</f>
        <v>0</v>
      </c>
      <c r="K254" s="218" t="s">
        <v>148</v>
      </c>
      <c r="L254" s="42"/>
      <c r="M254" s="223" t="s">
        <v>1</v>
      </c>
      <c r="N254" s="224" t="s">
        <v>42</v>
      </c>
      <c r="O254" s="89"/>
      <c r="P254" s="225">
        <f>O254*H254</f>
        <v>0</v>
      </c>
      <c r="Q254" s="225">
        <v>0</v>
      </c>
      <c r="R254" s="225">
        <f>Q254*H254</f>
        <v>0</v>
      </c>
      <c r="S254" s="225">
        <v>0.0030000000000000001</v>
      </c>
      <c r="T254" s="226">
        <f>S254*H254</f>
        <v>1.5768000000000002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221</v>
      </c>
      <c r="AT254" s="227" t="s">
        <v>144</v>
      </c>
      <c r="AU254" s="227" t="s">
        <v>150</v>
      </c>
      <c r="AY254" s="15" t="s">
        <v>141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150</v>
      </c>
      <c r="BK254" s="228">
        <f>ROUND(I254*H254,2)</f>
        <v>0</v>
      </c>
      <c r="BL254" s="15" t="s">
        <v>221</v>
      </c>
      <c r="BM254" s="227" t="s">
        <v>461</v>
      </c>
    </row>
    <row r="255" s="13" customFormat="1">
      <c r="A255" s="13"/>
      <c r="B255" s="229"/>
      <c r="C255" s="230"/>
      <c r="D255" s="231" t="s">
        <v>155</v>
      </c>
      <c r="E255" s="232" t="s">
        <v>1</v>
      </c>
      <c r="F255" s="233" t="s">
        <v>462</v>
      </c>
      <c r="G255" s="230"/>
      <c r="H255" s="234">
        <v>525.60000000000002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155</v>
      </c>
      <c r="AU255" s="240" t="s">
        <v>150</v>
      </c>
      <c r="AV255" s="13" t="s">
        <v>150</v>
      </c>
      <c r="AW255" s="13" t="s">
        <v>32</v>
      </c>
      <c r="AX255" s="13" t="s">
        <v>84</v>
      </c>
      <c r="AY255" s="240" t="s">
        <v>141</v>
      </c>
    </row>
    <row r="256" s="2" customFormat="1">
      <c r="A256" s="36"/>
      <c r="B256" s="37"/>
      <c r="C256" s="216" t="s">
        <v>463</v>
      </c>
      <c r="D256" s="216" t="s">
        <v>144</v>
      </c>
      <c r="E256" s="217" t="s">
        <v>464</v>
      </c>
      <c r="F256" s="218" t="s">
        <v>465</v>
      </c>
      <c r="G256" s="219" t="s">
        <v>147</v>
      </c>
      <c r="H256" s="220">
        <v>525.60000000000002</v>
      </c>
      <c r="I256" s="221"/>
      <c r="J256" s="222">
        <f>ROUND(I256*H256,2)</f>
        <v>0</v>
      </c>
      <c r="K256" s="218" t="s">
        <v>148</v>
      </c>
      <c r="L256" s="42"/>
      <c r="M256" s="223" t="s">
        <v>1</v>
      </c>
      <c r="N256" s="224" t="s">
        <v>42</v>
      </c>
      <c r="O256" s="89"/>
      <c r="P256" s="225">
        <f>O256*H256</f>
        <v>0</v>
      </c>
      <c r="Q256" s="225">
        <v>0.00040000000000000002</v>
      </c>
      <c r="R256" s="225">
        <f>Q256*H256</f>
        <v>0.21024000000000001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221</v>
      </c>
      <c r="AT256" s="227" t="s">
        <v>144</v>
      </c>
      <c r="AU256" s="227" t="s">
        <v>150</v>
      </c>
      <c r="AY256" s="15" t="s">
        <v>141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150</v>
      </c>
      <c r="BK256" s="228">
        <f>ROUND(I256*H256,2)</f>
        <v>0</v>
      </c>
      <c r="BL256" s="15" t="s">
        <v>221</v>
      </c>
      <c r="BM256" s="227" t="s">
        <v>466</v>
      </c>
    </row>
    <row r="257" s="2" customFormat="1">
      <c r="A257" s="36"/>
      <c r="B257" s="37"/>
      <c r="C257" s="241" t="s">
        <v>467</v>
      </c>
      <c r="D257" s="241" t="s">
        <v>324</v>
      </c>
      <c r="E257" s="242" t="s">
        <v>468</v>
      </c>
      <c r="F257" s="243" t="s">
        <v>469</v>
      </c>
      <c r="G257" s="244" t="s">
        <v>147</v>
      </c>
      <c r="H257" s="245">
        <v>578.15999999999997</v>
      </c>
      <c r="I257" s="246"/>
      <c r="J257" s="247">
        <f>ROUND(I257*H257,2)</f>
        <v>0</v>
      </c>
      <c r="K257" s="243" t="s">
        <v>148</v>
      </c>
      <c r="L257" s="248"/>
      <c r="M257" s="249" t="s">
        <v>1</v>
      </c>
      <c r="N257" s="250" t="s">
        <v>42</v>
      </c>
      <c r="O257" s="89"/>
      <c r="P257" s="225">
        <f>O257*H257</f>
        <v>0</v>
      </c>
      <c r="Q257" s="225">
        <v>0.00264</v>
      </c>
      <c r="R257" s="225">
        <f>Q257*H257</f>
        <v>1.5263423999999999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301</v>
      </c>
      <c r="AT257" s="227" t="s">
        <v>324</v>
      </c>
      <c r="AU257" s="227" t="s">
        <v>150</v>
      </c>
      <c r="AY257" s="15" t="s">
        <v>141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150</v>
      </c>
      <c r="BK257" s="228">
        <f>ROUND(I257*H257,2)</f>
        <v>0</v>
      </c>
      <c r="BL257" s="15" t="s">
        <v>221</v>
      </c>
      <c r="BM257" s="227" t="s">
        <v>470</v>
      </c>
    </row>
    <row r="258" s="13" customFormat="1">
      <c r="A258" s="13"/>
      <c r="B258" s="229"/>
      <c r="C258" s="230"/>
      <c r="D258" s="231" t="s">
        <v>155</v>
      </c>
      <c r="E258" s="230"/>
      <c r="F258" s="233" t="s">
        <v>471</v>
      </c>
      <c r="G258" s="230"/>
      <c r="H258" s="234">
        <v>578.15999999999997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155</v>
      </c>
      <c r="AU258" s="240" t="s">
        <v>150</v>
      </c>
      <c r="AV258" s="13" t="s">
        <v>150</v>
      </c>
      <c r="AW258" s="13" t="s">
        <v>4</v>
      </c>
      <c r="AX258" s="13" t="s">
        <v>84</v>
      </c>
      <c r="AY258" s="240" t="s">
        <v>141</v>
      </c>
    </row>
    <row r="259" s="2" customFormat="1">
      <c r="A259" s="36"/>
      <c r="B259" s="37"/>
      <c r="C259" s="216" t="s">
        <v>472</v>
      </c>
      <c r="D259" s="216" t="s">
        <v>144</v>
      </c>
      <c r="E259" s="217" t="s">
        <v>473</v>
      </c>
      <c r="F259" s="218" t="s">
        <v>474</v>
      </c>
      <c r="G259" s="219" t="s">
        <v>214</v>
      </c>
      <c r="H259" s="220">
        <v>367.92000000000002</v>
      </c>
      <c r="I259" s="221"/>
      <c r="J259" s="222">
        <f>ROUND(I259*H259,2)</f>
        <v>0</v>
      </c>
      <c r="K259" s="218" t="s">
        <v>148</v>
      </c>
      <c r="L259" s="42"/>
      <c r="M259" s="223" t="s">
        <v>1</v>
      </c>
      <c r="N259" s="224" t="s">
        <v>42</v>
      </c>
      <c r="O259" s="89"/>
      <c r="P259" s="225">
        <f>O259*H259</f>
        <v>0</v>
      </c>
      <c r="Q259" s="225">
        <v>2.0000000000000002E-05</v>
      </c>
      <c r="R259" s="225">
        <f>Q259*H259</f>
        <v>0.0073584000000000011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221</v>
      </c>
      <c r="AT259" s="227" t="s">
        <v>144</v>
      </c>
      <c r="AU259" s="227" t="s">
        <v>150</v>
      </c>
      <c r="AY259" s="15" t="s">
        <v>141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150</v>
      </c>
      <c r="BK259" s="228">
        <f>ROUND(I259*H259,2)</f>
        <v>0</v>
      </c>
      <c r="BL259" s="15" t="s">
        <v>221</v>
      </c>
      <c r="BM259" s="227" t="s">
        <v>475</v>
      </c>
    </row>
    <row r="260" s="13" customFormat="1">
      <c r="A260" s="13"/>
      <c r="B260" s="229"/>
      <c r="C260" s="230"/>
      <c r="D260" s="231" t="s">
        <v>155</v>
      </c>
      <c r="E260" s="232" t="s">
        <v>1</v>
      </c>
      <c r="F260" s="233" t="s">
        <v>476</v>
      </c>
      <c r="G260" s="230"/>
      <c r="H260" s="234">
        <v>367.92000000000002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155</v>
      </c>
      <c r="AU260" s="240" t="s">
        <v>150</v>
      </c>
      <c r="AV260" s="13" t="s">
        <v>150</v>
      </c>
      <c r="AW260" s="13" t="s">
        <v>32</v>
      </c>
      <c r="AX260" s="13" t="s">
        <v>84</v>
      </c>
      <c r="AY260" s="240" t="s">
        <v>141</v>
      </c>
    </row>
    <row r="261" s="2" customFormat="1">
      <c r="A261" s="36"/>
      <c r="B261" s="37"/>
      <c r="C261" s="216" t="s">
        <v>477</v>
      </c>
      <c r="D261" s="216" t="s">
        <v>144</v>
      </c>
      <c r="E261" s="217" t="s">
        <v>478</v>
      </c>
      <c r="F261" s="218" t="s">
        <v>479</v>
      </c>
      <c r="G261" s="219" t="s">
        <v>214</v>
      </c>
      <c r="H261" s="220">
        <v>834</v>
      </c>
      <c r="I261" s="221"/>
      <c r="J261" s="222">
        <f>ROUND(I261*H261,2)</f>
        <v>0</v>
      </c>
      <c r="K261" s="218" t="s">
        <v>148</v>
      </c>
      <c r="L261" s="42"/>
      <c r="M261" s="223" t="s">
        <v>1</v>
      </c>
      <c r="N261" s="224" t="s">
        <v>42</v>
      </c>
      <c r="O261" s="89"/>
      <c r="P261" s="225">
        <f>O261*H261</f>
        <v>0</v>
      </c>
      <c r="Q261" s="225">
        <v>0</v>
      </c>
      <c r="R261" s="225">
        <f>Q261*H261</f>
        <v>0</v>
      </c>
      <c r="S261" s="225">
        <v>0.00029999999999999997</v>
      </c>
      <c r="T261" s="226">
        <f>S261*H261</f>
        <v>0.25019999999999998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221</v>
      </c>
      <c r="AT261" s="227" t="s">
        <v>144</v>
      </c>
      <c r="AU261" s="227" t="s">
        <v>150</v>
      </c>
      <c r="AY261" s="15" t="s">
        <v>141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150</v>
      </c>
      <c r="BK261" s="228">
        <f>ROUND(I261*H261,2)</f>
        <v>0</v>
      </c>
      <c r="BL261" s="15" t="s">
        <v>221</v>
      </c>
      <c r="BM261" s="227" t="s">
        <v>480</v>
      </c>
    </row>
    <row r="262" s="13" customFormat="1">
      <c r="A262" s="13"/>
      <c r="B262" s="229"/>
      <c r="C262" s="230"/>
      <c r="D262" s="231" t="s">
        <v>155</v>
      </c>
      <c r="E262" s="232" t="s">
        <v>1</v>
      </c>
      <c r="F262" s="233" t="s">
        <v>481</v>
      </c>
      <c r="G262" s="230"/>
      <c r="H262" s="234">
        <v>834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155</v>
      </c>
      <c r="AU262" s="240" t="s">
        <v>150</v>
      </c>
      <c r="AV262" s="13" t="s">
        <v>150</v>
      </c>
      <c r="AW262" s="13" t="s">
        <v>32</v>
      </c>
      <c r="AX262" s="13" t="s">
        <v>84</v>
      </c>
      <c r="AY262" s="240" t="s">
        <v>141</v>
      </c>
    </row>
    <row r="263" s="2" customFormat="1" ht="21.75" customHeight="1">
      <c r="A263" s="36"/>
      <c r="B263" s="37"/>
      <c r="C263" s="216" t="s">
        <v>482</v>
      </c>
      <c r="D263" s="216" t="s">
        <v>144</v>
      </c>
      <c r="E263" s="217" t="s">
        <v>483</v>
      </c>
      <c r="F263" s="218" t="s">
        <v>484</v>
      </c>
      <c r="G263" s="219" t="s">
        <v>214</v>
      </c>
      <c r="H263" s="220">
        <v>459</v>
      </c>
      <c r="I263" s="221"/>
      <c r="J263" s="222">
        <f>ROUND(I263*H263,2)</f>
        <v>0</v>
      </c>
      <c r="K263" s="218" t="s">
        <v>1</v>
      </c>
      <c r="L263" s="42"/>
      <c r="M263" s="223" t="s">
        <v>1</v>
      </c>
      <c r="N263" s="224" t="s">
        <v>42</v>
      </c>
      <c r="O263" s="89"/>
      <c r="P263" s="225">
        <f>O263*H263</f>
        <v>0</v>
      </c>
      <c r="Q263" s="225">
        <v>1.0000000000000001E-05</v>
      </c>
      <c r="R263" s="225">
        <f>Q263*H263</f>
        <v>0.0045900000000000003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221</v>
      </c>
      <c r="AT263" s="227" t="s">
        <v>144</v>
      </c>
      <c r="AU263" s="227" t="s">
        <v>150</v>
      </c>
      <c r="AY263" s="15" t="s">
        <v>141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150</v>
      </c>
      <c r="BK263" s="228">
        <f>ROUND(I263*H263,2)</f>
        <v>0</v>
      </c>
      <c r="BL263" s="15" t="s">
        <v>221</v>
      </c>
      <c r="BM263" s="227" t="s">
        <v>485</v>
      </c>
    </row>
    <row r="264" s="2" customFormat="1" ht="16.5" customHeight="1">
      <c r="A264" s="36"/>
      <c r="B264" s="37"/>
      <c r="C264" s="216" t="s">
        <v>486</v>
      </c>
      <c r="D264" s="216" t="s">
        <v>144</v>
      </c>
      <c r="E264" s="217" t="s">
        <v>487</v>
      </c>
      <c r="F264" s="218" t="s">
        <v>488</v>
      </c>
      <c r="G264" s="219" t="s">
        <v>147</v>
      </c>
      <c r="H264" s="220">
        <v>525.60000000000002</v>
      </c>
      <c r="I264" s="221"/>
      <c r="J264" s="222">
        <f>ROUND(I264*H264,2)</f>
        <v>0</v>
      </c>
      <c r="K264" s="218" t="s">
        <v>148</v>
      </c>
      <c r="L264" s="42"/>
      <c r="M264" s="223" t="s">
        <v>1</v>
      </c>
      <c r="N264" s="224" t="s">
        <v>42</v>
      </c>
      <c r="O264" s="89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221</v>
      </c>
      <c r="AT264" s="227" t="s">
        <v>144</v>
      </c>
      <c r="AU264" s="227" t="s">
        <v>150</v>
      </c>
      <c r="AY264" s="15" t="s">
        <v>141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150</v>
      </c>
      <c r="BK264" s="228">
        <f>ROUND(I264*H264,2)</f>
        <v>0</v>
      </c>
      <c r="BL264" s="15" t="s">
        <v>221</v>
      </c>
      <c r="BM264" s="227" t="s">
        <v>489</v>
      </c>
    </row>
    <row r="265" s="2" customFormat="1" ht="16.5" customHeight="1">
      <c r="A265" s="36"/>
      <c r="B265" s="37"/>
      <c r="C265" s="216" t="s">
        <v>490</v>
      </c>
      <c r="D265" s="216" t="s">
        <v>144</v>
      </c>
      <c r="E265" s="217" t="s">
        <v>491</v>
      </c>
      <c r="F265" s="218" t="s">
        <v>492</v>
      </c>
      <c r="G265" s="219" t="s">
        <v>214</v>
      </c>
      <c r="H265" s="220">
        <v>417</v>
      </c>
      <c r="I265" s="221"/>
      <c r="J265" s="222">
        <f>ROUND(I265*H265,2)</f>
        <v>0</v>
      </c>
      <c r="K265" s="218" t="s">
        <v>148</v>
      </c>
      <c r="L265" s="42"/>
      <c r="M265" s="223" t="s">
        <v>1</v>
      </c>
      <c r="N265" s="224" t="s">
        <v>42</v>
      </c>
      <c r="O265" s="89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221</v>
      </c>
      <c r="AT265" s="227" t="s">
        <v>144</v>
      </c>
      <c r="AU265" s="227" t="s">
        <v>150</v>
      </c>
      <c r="AY265" s="15" t="s">
        <v>141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150</v>
      </c>
      <c r="BK265" s="228">
        <f>ROUND(I265*H265,2)</f>
        <v>0</v>
      </c>
      <c r="BL265" s="15" t="s">
        <v>221</v>
      </c>
      <c r="BM265" s="227" t="s">
        <v>493</v>
      </c>
    </row>
    <row r="266" s="2" customFormat="1">
      <c r="A266" s="36"/>
      <c r="B266" s="37"/>
      <c r="C266" s="216" t="s">
        <v>494</v>
      </c>
      <c r="D266" s="216" t="s">
        <v>144</v>
      </c>
      <c r="E266" s="217" t="s">
        <v>495</v>
      </c>
      <c r="F266" s="218" t="s">
        <v>496</v>
      </c>
      <c r="G266" s="219" t="s">
        <v>332</v>
      </c>
      <c r="H266" s="251"/>
      <c r="I266" s="221"/>
      <c r="J266" s="222">
        <f>ROUND(I266*H266,2)</f>
        <v>0</v>
      </c>
      <c r="K266" s="218" t="s">
        <v>148</v>
      </c>
      <c r="L266" s="42"/>
      <c r="M266" s="223" t="s">
        <v>1</v>
      </c>
      <c r="N266" s="224" t="s">
        <v>42</v>
      </c>
      <c r="O266" s="89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221</v>
      </c>
      <c r="AT266" s="227" t="s">
        <v>144</v>
      </c>
      <c r="AU266" s="227" t="s">
        <v>150</v>
      </c>
      <c r="AY266" s="15" t="s">
        <v>141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150</v>
      </c>
      <c r="BK266" s="228">
        <f>ROUND(I266*H266,2)</f>
        <v>0</v>
      </c>
      <c r="BL266" s="15" t="s">
        <v>221</v>
      </c>
      <c r="BM266" s="227" t="s">
        <v>497</v>
      </c>
    </row>
    <row r="267" s="12" customFormat="1" ht="22.8" customHeight="1">
      <c r="A267" s="12"/>
      <c r="B267" s="200"/>
      <c r="C267" s="201"/>
      <c r="D267" s="202" t="s">
        <v>75</v>
      </c>
      <c r="E267" s="214" t="s">
        <v>498</v>
      </c>
      <c r="F267" s="214" t="s">
        <v>499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SUM(P268:P271)</f>
        <v>0</v>
      </c>
      <c r="Q267" s="208"/>
      <c r="R267" s="209">
        <f>SUM(R268:R271)</f>
        <v>0.6251040000000001</v>
      </c>
      <c r="S267" s="208"/>
      <c r="T267" s="210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150</v>
      </c>
      <c r="AT267" s="212" t="s">
        <v>75</v>
      </c>
      <c r="AU267" s="212" t="s">
        <v>84</v>
      </c>
      <c r="AY267" s="211" t="s">
        <v>141</v>
      </c>
      <c r="BK267" s="213">
        <f>SUM(BK268:BK271)</f>
        <v>0</v>
      </c>
    </row>
    <row r="268" s="2" customFormat="1">
      <c r="A268" s="36"/>
      <c r="B268" s="37"/>
      <c r="C268" s="216" t="s">
        <v>500</v>
      </c>
      <c r="D268" s="216" t="s">
        <v>144</v>
      </c>
      <c r="E268" s="217" t="s">
        <v>501</v>
      </c>
      <c r="F268" s="218" t="s">
        <v>502</v>
      </c>
      <c r="G268" s="219" t="s">
        <v>147</v>
      </c>
      <c r="H268" s="220">
        <v>115.76000000000001</v>
      </c>
      <c r="I268" s="221"/>
      <c r="J268" s="222">
        <f>ROUND(I268*H268,2)</f>
        <v>0</v>
      </c>
      <c r="K268" s="218" t="s">
        <v>1</v>
      </c>
      <c r="L268" s="42"/>
      <c r="M268" s="223" t="s">
        <v>1</v>
      </c>
      <c r="N268" s="224" t="s">
        <v>42</v>
      </c>
      <c r="O268" s="89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221</v>
      </c>
      <c r="AT268" s="227" t="s">
        <v>144</v>
      </c>
      <c r="AU268" s="227" t="s">
        <v>150</v>
      </c>
      <c r="AY268" s="15" t="s">
        <v>141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150</v>
      </c>
      <c r="BK268" s="228">
        <f>ROUND(I268*H268,2)</f>
        <v>0</v>
      </c>
      <c r="BL268" s="15" t="s">
        <v>221</v>
      </c>
      <c r="BM268" s="227" t="s">
        <v>503</v>
      </c>
    </row>
    <row r="269" s="2" customFormat="1">
      <c r="A269" s="36"/>
      <c r="B269" s="37"/>
      <c r="C269" s="216" t="s">
        <v>504</v>
      </c>
      <c r="D269" s="216" t="s">
        <v>144</v>
      </c>
      <c r="E269" s="217" t="s">
        <v>505</v>
      </c>
      <c r="F269" s="218" t="s">
        <v>506</v>
      </c>
      <c r="G269" s="219" t="s">
        <v>147</v>
      </c>
      <c r="H269" s="220">
        <v>115.76000000000001</v>
      </c>
      <c r="I269" s="221"/>
      <c r="J269" s="222">
        <f>ROUND(I269*H269,2)</f>
        <v>0</v>
      </c>
      <c r="K269" s="218" t="s">
        <v>1</v>
      </c>
      <c r="L269" s="42"/>
      <c r="M269" s="223" t="s">
        <v>1</v>
      </c>
      <c r="N269" s="224" t="s">
        <v>42</v>
      </c>
      <c r="O269" s="89"/>
      <c r="P269" s="225">
        <f>O269*H269</f>
        <v>0</v>
      </c>
      <c r="Q269" s="225">
        <v>0.0054000000000000003</v>
      </c>
      <c r="R269" s="225">
        <f>Q269*H269</f>
        <v>0.6251040000000001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221</v>
      </c>
      <c r="AT269" s="227" t="s">
        <v>144</v>
      </c>
      <c r="AU269" s="227" t="s">
        <v>150</v>
      </c>
      <c r="AY269" s="15" t="s">
        <v>141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150</v>
      </c>
      <c r="BK269" s="228">
        <f>ROUND(I269*H269,2)</f>
        <v>0</v>
      </c>
      <c r="BL269" s="15" t="s">
        <v>221</v>
      </c>
      <c r="BM269" s="227" t="s">
        <v>507</v>
      </c>
    </row>
    <row r="270" s="13" customFormat="1">
      <c r="A270" s="13"/>
      <c r="B270" s="229"/>
      <c r="C270" s="230"/>
      <c r="D270" s="231" t="s">
        <v>155</v>
      </c>
      <c r="E270" s="232" t="s">
        <v>1</v>
      </c>
      <c r="F270" s="233" t="s">
        <v>253</v>
      </c>
      <c r="G270" s="230"/>
      <c r="H270" s="234">
        <v>115.76000000000001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155</v>
      </c>
      <c r="AU270" s="240" t="s">
        <v>150</v>
      </c>
      <c r="AV270" s="13" t="s">
        <v>150</v>
      </c>
      <c r="AW270" s="13" t="s">
        <v>32</v>
      </c>
      <c r="AX270" s="13" t="s">
        <v>84</v>
      </c>
      <c r="AY270" s="240" t="s">
        <v>141</v>
      </c>
    </row>
    <row r="271" s="2" customFormat="1">
      <c r="A271" s="36"/>
      <c r="B271" s="37"/>
      <c r="C271" s="216" t="s">
        <v>508</v>
      </c>
      <c r="D271" s="216" t="s">
        <v>144</v>
      </c>
      <c r="E271" s="217" t="s">
        <v>509</v>
      </c>
      <c r="F271" s="218" t="s">
        <v>510</v>
      </c>
      <c r="G271" s="219" t="s">
        <v>332</v>
      </c>
      <c r="H271" s="251"/>
      <c r="I271" s="221"/>
      <c r="J271" s="222">
        <f>ROUND(I271*H271,2)</f>
        <v>0</v>
      </c>
      <c r="K271" s="218" t="s">
        <v>148</v>
      </c>
      <c r="L271" s="42"/>
      <c r="M271" s="223" t="s">
        <v>1</v>
      </c>
      <c r="N271" s="224" t="s">
        <v>42</v>
      </c>
      <c r="O271" s="89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7" t="s">
        <v>221</v>
      </c>
      <c r="AT271" s="227" t="s">
        <v>144</v>
      </c>
      <c r="AU271" s="227" t="s">
        <v>150</v>
      </c>
      <c r="AY271" s="15" t="s">
        <v>141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5" t="s">
        <v>150</v>
      </c>
      <c r="BK271" s="228">
        <f>ROUND(I271*H271,2)</f>
        <v>0</v>
      </c>
      <c r="BL271" s="15" t="s">
        <v>221</v>
      </c>
      <c r="BM271" s="227" t="s">
        <v>511</v>
      </c>
    </row>
    <row r="272" s="12" customFormat="1" ht="22.8" customHeight="1">
      <c r="A272" s="12"/>
      <c r="B272" s="200"/>
      <c r="C272" s="201"/>
      <c r="D272" s="202" t="s">
        <v>75</v>
      </c>
      <c r="E272" s="214" t="s">
        <v>512</v>
      </c>
      <c r="F272" s="214" t="s">
        <v>513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SUM(P273:P279)</f>
        <v>0</v>
      </c>
      <c r="Q272" s="208"/>
      <c r="R272" s="209">
        <f>SUM(R273:R279)</f>
        <v>2.8818839999999999</v>
      </c>
      <c r="S272" s="208"/>
      <c r="T272" s="210">
        <f>SUM(T273:T279)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150</v>
      </c>
      <c r="AT272" s="212" t="s">
        <v>75</v>
      </c>
      <c r="AU272" s="212" t="s">
        <v>84</v>
      </c>
      <c r="AY272" s="211" t="s">
        <v>141</v>
      </c>
      <c r="BK272" s="213">
        <f>SUM(BK273:BK279)</f>
        <v>0</v>
      </c>
    </row>
    <row r="273" s="2" customFormat="1" ht="16.5" customHeight="1">
      <c r="A273" s="36"/>
      <c r="B273" s="37"/>
      <c r="C273" s="216" t="s">
        <v>514</v>
      </c>
      <c r="D273" s="216" t="s">
        <v>144</v>
      </c>
      <c r="E273" s="217" t="s">
        <v>515</v>
      </c>
      <c r="F273" s="218" t="s">
        <v>516</v>
      </c>
      <c r="G273" s="219" t="s">
        <v>233</v>
      </c>
      <c r="H273" s="220">
        <v>14</v>
      </c>
      <c r="I273" s="221"/>
      <c r="J273" s="222">
        <f>ROUND(I273*H273,2)</f>
        <v>0</v>
      </c>
      <c r="K273" s="218" t="s">
        <v>1</v>
      </c>
      <c r="L273" s="42"/>
      <c r="M273" s="223" t="s">
        <v>1</v>
      </c>
      <c r="N273" s="224" t="s">
        <v>42</v>
      </c>
      <c r="O273" s="89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221</v>
      </c>
      <c r="AT273" s="227" t="s">
        <v>144</v>
      </c>
      <c r="AU273" s="227" t="s">
        <v>150</v>
      </c>
      <c r="AY273" s="15" t="s">
        <v>141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150</v>
      </c>
      <c r="BK273" s="228">
        <f>ROUND(I273*H273,2)</f>
        <v>0</v>
      </c>
      <c r="BL273" s="15" t="s">
        <v>221</v>
      </c>
      <c r="BM273" s="227" t="s">
        <v>517</v>
      </c>
    </row>
    <row r="274" s="2" customFormat="1" ht="16.5" customHeight="1">
      <c r="A274" s="36"/>
      <c r="B274" s="37"/>
      <c r="C274" s="216" t="s">
        <v>518</v>
      </c>
      <c r="D274" s="216" t="s">
        <v>144</v>
      </c>
      <c r="E274" s="217" t="s">
        <v>519</v>
      </c>
      <c r="F274" s="218" t="s">
        <v>520</v>
      </c>
      <c r="G274" s="219" t="s">
        <v>147</v>
      </c>
      <c r="H274" s="220">
        <v>453.83999999999998</v>
      </c>
      <c r="I274" s="221"/>
      <c r="J274" s="222">
        <f>ROUND(I274*H274,2)</f>
        <v>0</v>
      </c>
      <c r="K274" s="218" t="s">
        <v>148</v>
      </c>
      <c r="L274" s="42"/>
      <c r="M274" s="223" t="s">
        <v>1</v>
      </c>
      <c r="N274" s="224" t="s">
        <v>42</v>
      </c>
      <c r="O274" s="89"/>
      <c r="P274" s="225">
        <f>O274*H274</f>
        <v>0</v>
      </c>
      <c r="Q274" s="225">
        <v>0.00029999999999999997</v>
      </c>
      <c r="R274" s="225">
        <f>Q274*H274</f>
        <v>0.13615199999999997</v>
      </c>
      <c r="S274" s="225">
        <v>0</v>
      </c>
      <c r="T274" s="22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7" t="s">
        <v>221</v>
      </c>
      <c r="AT274" s="227" t="s">
        <v>144</v>
      </c>
      <c r="AU274" s="227" t="s">
        <v>150</v>
      </c>
      <c r="AY274" s="15" t="s">
        <v>141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5" t="s">
        <v>150</v>
      </c>
      <c r="BK274" s="228">
        <f>ROUND(I274*H274,2)</f>
        <v>0</v>
      </c>
      <c r="BL274" s="15" t="s">
        <v>221</v>
      </c>
      <c r="BM274" s="227" t="s">
        <v>521</v>
      </c>
    </row>
    <row r="275" s="13" customFormat="1">
      <c r="A275" s="13"/>
      <c r="B275" s="229"/>
      <c r="C275" s="230"/>
      <c r="D275" s="231" t="s">
        <v>155</v>
      </c>
      <c r="E275" s="232" t="s">
        <v>1</v>
      </c>
      <c r="F275" s="233" t="s">
        <v>522</v>
      </c>
      <c r="G275" s="230"/>
      <c r="H275" s="234">
        <v>453.83999999999998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155</v>
      </c>
      <c r="AU275" s="240" t="s">
        <v>150</v>
      </c>
      <c r="AV275" s="13" t="s">
        <v>150</v>
      </c>
      <c r="AW275" s="13" t="s">
        <v>32</v>
      </c>
      <c r="AX275" s="13" t="s">
        <v>84</v>
      </c>
      <c r="AY275" s="240" t="s">
        <v>141</v>
      </c>
    </row>
    <row r="276" s="2" customFormat="1">
      <c r="A276" s="36"/>
      <c r="B276" s="37"/>
      <c r="C276" s="216" t="s">
        <v>523</v>
      </c>
      <c r="D276" s="216" t="s">
        <v>144</v>
      </c>
      <c r="E276" s="217" t="s">
        <v>524</v>
      </c>
      <c r="F276" s="218" t="s">
        <v>525</v>
      </c>
      <c r="G276" s="219" t="s">
        <v>147</v>
      </c>
      <c r="H276" s="220">
        <v>453.83999999999998</v>
      </c>
      <c r="I276" s="221"/>
      <c r="J276" s="222">
        <f>ROUND(I276*H276,2)</f>
        <v>0</v>
      </c>
      <c r="K276" s="218" t="s">
        <v>148</v>
      </c>
      <c r="L276" s="42"/>
      <c r="M276" s="223" t="s">
        <v>1</v>
      </c>
      <c r="N276" s="224" t="s">
        <v>42</v>
      </c>
      <c r="O276" s="89"/>
      <c r="P276" s="225">
        <f>O276*H276</f>
        <v>0</v>
      </c>
      <c r="Q276" s="225">
        <v>0.0060499999999999998</v>
      </c>
      <c r="R276" s="225">
        <f>Q276*H276</f>
        <v>2.7457319999999998</v>
      </c>
      <c r="S276" s="225">
        <v>0</v>
      </c>
      <c r="T276" s="22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7" t="s">
        <v>221</v>
      </c>
      <c r="AT276" s="227" t="s">
        <v>144</v>
      </c>
      <c r="AU276" s="227" t="s">
        <v>150</v>
      </c>
      <c r="AY276" s="15" t="s">
        <v>141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5" t="s">
        <v>150</v>
      </c>
      <c r="BK276" s="228">
        <f>ROUND(I276*H276,2)</f>
        <v>0</v>
      </c>
      <c r="BL276" s="15" t="s">
        <v>221</v>
      </c>
      <c r="BM276" s="227" t="s">
        <v>526</v>
      </c>
    </row>
    <row r="277" s="2" customFormat="1" ht="16.5" customHeight="1">
      <c r="A277" s="36"/>
      <c r="B277" s="37"/>
      <c r="C277" s="241" t="s">
        <v>527</v>
      </c>
      <c r="D277" s="241" t="s">
        <v>324</v>
      </c>
      <c r="E277" s="242" t="s">
        <v>528</v>
      </c>
      <c r="F277" s="243" t="s">
        <v>529</v>
      </c>
      <c r="G277" s="244" t="s">
        <v>1</v>
      </c>
      <c r="H277" s="245">
        <v>521.91600000000005</v>
      </c>
      <c r="I277" s="246"/>
      <c r="J277" s="247">
        <f>ROUND(I277*H277,2)</f>
        <v>0</v>
      </c>
      <c r="K277" s="243" t="s">
        <v>1</v>
      </c>
      <c r="L277" s="248"/>
      <c r="M277" s="249" t="s">
        <v>1</v>
      </c>
      <c r="N277" s="250" t="s">
        <v>42</v>
      </c>
      <c r="O277" s="89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301</v>
      </c>
      <c r="AT277" s="227" t="s">
        <v>324</v>
      </c>
      <c r="AU277" s="227" t="s">
        <v>150</v>
      </c>
      <c r="AY277" s="15" t="s">
        <v>141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150</v>
      </c>
      <c r="BK277" s="228">
        <f>ROUND(I277*H277,2)</f>
        <v>0</v>
      </c>
      <c r="BL277" s="15" t="s">
        <v>221</v>
      </c>
      <c r="BM277" s="227" t="s">
        <v>530</v>
      </c>
    </row>
    <row r="278" s="13" customFormat="1">
      <c r="A278" s="13"/>
      <c r="B278" s="229"/>
      <c r="C278" s="230"/>
      <c r="D278" s="231" t="s">
        <v>155</v>
      </c>
      <c r="E278" s="232" t="s">
        <v>1</v>
      </c>
      <c r="F278" s="233" t="s">
        <v>531</v>
      </c>
      <c r="G278" s="230"/>
      <c r="H278" s="234">
        <v>521.91600000000005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155</v>
      </c>
      <c r="AU278" s="240" t="s">
        <v>150</v>
      </c>
      <c r="AV278" s="13" t="s">
        <v>150</v>
      </c>
      <c r="AW278" s="13" t="s">
        <v>32</v>
      </c>
      <c r="AX278" s="13" t="s">
        <v>84</v>
      </c>
      <c r="AY278" s="240" t="s">
        <v>141</v>
      </c>
    </row>
    <row r="279" s="2" customFormat="1">
      <c r="A279" s="36"/>
      <c r="B279" s="37"/>
      <c r="C279" s="216" t="s">
        <v>532</v>
      </c>
      <c r="D279" s="216" t="s">
        <v>144</v>
      </c>
      <c r="E279" s="217" t="s">
        <v>533</v>
      </c>
      <c r="F279" s="218" t="s">
        <v>534</v>
      </c>
      <c r="G279" s="219" t="s">
        <v>332</v>
      </c>
      <c r="H279" s="251"/>
      <c r="I279" s="221"/>
      <c r="J279" s="222">
        <f>ROUND(I279*H279,2)</f>
        <v>0</v>
      </c>
      <c r="K279" s="218" t="s">
        <v>148</v>
      </c>
      <c r="L279" s="42"/>
      <c r="M279" s="223" t="s">
        <v>1</v>
      </c>
      <c r="N279" s="224" t="s">
        <v>42</v>
      </c>
      <c r="O279" s="89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7" t="s">
        <v>221</v>
      </c>
      <c r="AT279" s="227" t="s">
        <v>144</v>
      </c>
      <c r="AU279" s="227" t="s">
        <v>150</v>
      </c>
      <c r="AY279" s="15" t="s">
        <v>141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5" t="s">
        <v>150</v>
      </c>
      <c r="BK279" s="228">
        <f>ROUND(I279*H279,2)</f>
        <v>0</v>
      </c>
      <c r="BL279" s="15" t="s">
        <v>221</v>
      </c>
      <c r="BM279" s="227" t="s">
        <v>535</v>
      </c>
    </row>
    <row r="280" s="12" customFormat="1" ht="22.8" customHeight="1">
      <c r="A280" s="12"/>
      <c r="B280" s="200"/>
      <c r="C280" s="201"/>
      <c r="D280" s="202" t="s">
        <v>75</v>
      </c>
      <c r="E280" s="214" t="s">
        <v>536</v>
      </c>
      <c r="F280" s="214" t="s">
        <v>537</v>
      </c>
      <c r="G280" s="201"/>
      <c r="H280" s="201"/>
      <c r="I280" s="204"/>
      <c r="J280" s="215">
        <f>BK280</f>
        <v>0</v>
      </c>
      <c r="K280" s="201"/>
      <c r="L280" s="206"/>
      <c r="M280" s="207"/>
      <c r="N280" s="208"/>
      <c r="O280" s="208"/>
      <c r="P280" s="209">
        <f>SUM(P281:P284)</f>
        <v>0</v>
      </c>
      <c r="Q280" s="208"/>
      <c r="R280" s="209">
        <f>SUM(R281:R284)</f>
        <v>0.23702799999999999</v>
      </c>
      <c r="S280" s="208"/>
      <c r="T280" s="210">
        <f>SUM(T281:T284)</f>
        <v>0.038173400000000003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1" t="s">
        <v>150</v>
      </c>
      <c r="AT280" s="212" t="s">
        <v>75</v>
      </c>
      <c r="AU280" s="212" t="s">
        <v>84</v>
      </c>
      <c r="AY280" s="211" t="s">
        <v>141</v>
      </c>
      <c r="BK280" s="213">
        <f>SUM(BK281:BK284)</f>
        <v>0</v>
      </c>
    </row>
    <row r="281" s="2" customFormat="1" ht="16.5" customHeight="1">
      <c r="A281" s="36"/>
      <c r="B281" s="37"/>
      <c r="C281" s="216" t="s">
        <v>538</v>
      </c>
      <c r="D281" s="216" t="s">
        <v>144</v>
      </c>
      <c r="E281" s="217" t="s">
        <v>539</v>
      </c>
      <c r="F281" s="218" t="s">
        <v>540</v>
      </c>
      <c r="G281" s="219" t="s">
        <v>147</v>
      </c>
      <c r="H281" s="220">
        <v>123.14</v>
      </c>
      <c r="I281" s="221"/>
      <c r="J281" s="222">
        <f>ROUND(I281*H281,2)</f>
        <v>0</v>
      </c>
      <c r="K281" s="218" t="s">
        <v>148</v>
      </c>
      <c r="L281" s="42"/>
      <c r="M281" s="223" t="s">
        <v>1</v>
      </c>
      <c r="N281" s="224" t="s">
        <v>42</v>
      </c>
      <c r="O281" s="89"/>
      <c r="P281" s="225">
        <f>O281*H281</f>
        <v>0</v>
      </c>
      <c r="Q281" s="225">
        <v>0.001</v>
      </c>
      <c r="R281" s="225">
        <f>Q281*H281</f>
        <v>0.12314</v>
      </c>
      <c r="S281" s="225">
        <v>0.00031</v>
      </c>
      <c r="T281" s="226">
        <f>S281*H281</f>
        <v>0.038173400000000003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221</v>
      </c>
      <c r="AT281" s="227" t="s">
        <v>144</v>
      </c>
      <c r="AU281" s="227" t="s">
        <v>150</v>
      </c>
      <c r="AY281" s="15" t="s">
        <v>141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150</v>
      </c>
      <c r="BK281" s="228">
        <f>ROUND(I281*H281,2)</f>
        <v>0</v>
      </c>
      <c r="BL281" s="15" t="s">
        <v>221</v>
      </c>
      <c r="BM281" s="227" t="s">
        <v>541</v>
      </c>
    </row>
    <row r="282" s="13" customFormat="1">
      <c r="A282" s="13"/>
      <c r="B282" s="229"/>
      <c r="C282" s="230"/>
      <c r="D282" s="231" t="s">
        <v>155</v>
      </c>
      <c r="E282" s="232" t="s">
        <v>1</v>
      </c>
      <c r="F282" s="233" t="s">
        <v>542</v>
      </c>
      <c r="G282" s="230"/>
      <c r="H282" s="234">
        <v>123.14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155</v>
      </c>
      <c r="AU282" s="240" t="s">
        <v>150</v>
      </c>
      <c r="AV282" s="13" t="s">
        <v>150</v>
      </c>
      <c r="AW282" s="13" t="s">
        <v>32</v>
      </c>
      <c r="AX282" s="13" t="s">
        <v>84</v>
      </c>
      <c r="AY282" s="240" t="s">
        <v>141</v>
      </c>
    </row>
    <row r="283" s="2" customFormat="1">
      <c r="A283" s="36"/>
      <c r="B283" s="37"/>
      <c r="C283" s="216" t="s">
        <v>543</v>
      </c>
      <c r="D283" s="216" t="s">
        <v>144</v>
      </c>
      <c r="E283" s="217" t="s">
        <v>544</v>
      </c>
      <c r="F283" s="218" t="s">
        <v>545</v>
      </c>
      <c r="G283" s="219" t="s">
        <v>147</v>
      </c>
      <c r="H283" s="220">
        <v>524.63999999999999</v>
      </c>
      <c r="I283" s="221"/>
      <c r="J283" s="222">
        <f>ROUND(I283*H283,2)</f>
        <v>0</v>
      </c>
      <c r="K283" s="218" t="s">
        <v>148</v>
      </c>
      <c r="L283" s="42"/>
      <c r="M283" s="223" t="s">
        <v>1</v>
      </c>
      <c r="N283" s="224" t="s">
        <v>42</v>
      </c>
      <c r="O283" s="89"/>
      <c r="P283" s="225">
        <f>O283*H283</f>
        <v>0</v>
      </c>
      <c r="Q283" s="225">
        <v>0.00020000000000000001</v>
      </c>
      <c r="R283" s="225">
        <f>Q283*H283</f>
        <v>0.10492800000000001</v>
      </c>
      <c r="S283" s="225">
        <v>0</v>
      </c>
      <c r="T283" s="22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221</v>
      </c>
      <c r="AT283" s="227" t="s">
        <v>144</v>
      </c>
      <c r="AU283" s="227" t="s">
        <v>150</v>
      </c>
      <c r="AY283" s="15" t="s">
        <v>141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150</v>
      </c>
      <c r="BK283" s="228">
        <f>ROUND(I283*H283,2)</f>
        <v>0</v>
      </c>
      <c r="BL283" s="15" t="s">
        <v>221</v>
      </c>
      <c r="BM283" s="227" t="s">
        <v>546</v>
      </c>
    </row>
    <row r="284" s="2" customFormat="1" ht="33" customHeight="1">
      <c r="A284" s="36"/>
      <c r="B284" s="37"/>
      <c r="C284" s="216" t="s">
        <v>547</v>
      </c>
      <c r="D284" s="216" t="s">
        <v>144</v>
      </c>
      <c r="E284" s="217" t="s">
        <v>548</v>
      </c>
      <c r="F284" s="218" t="s">
        <v>549</v>
      </c>
      <c r="G284" s="219" t="s">
        <v>147</v>
      </c>
      <c r="H284" s="220">
        <v>32</v>
      </c>
      <c r="I284" s="221"/>
      <c r="J284" s="222">
        <f>ROUND(I284*H284,2)</f>
        <v>0</v>
      </c>
      <c r="K284" s="218" t="s">
        <v>148</v>
      </c>
      <c r="L284" s="42"/>
      <c r="M284" s="223" t="s">
        <v>1</v>
      </c>
      <c r="N284" s="224" t="s">
        <v>42</v>
      </c>
      <c r="O284" s="89"/>
      <c r="P284" s="225">
        <f>O284*H284</f>
        <v>0</v>
      </c>
      <c r="Q284" s="225">
        <v>0.00027999999999999998</v>
      </c>
      <c r="R284" s="225">
        <f>Q284*H284</f>
        <v>0.0089599999999999992</v>
      </c>
      <c r="S284" s="225">
        <v>0</v>
      </c>
      <c r="T284" s="22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7" t="s">
        <v>221</v>
      </c>
      <c r="AT284" s="227" t="s">
        <v>144</v>
      </c>
      <c r="AU284" s="227" t="s">
        <v>150</v>
      </c>
      <c r="AY284" s="15" t="s">
        <v>141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5" t="s">
        <v>150</v>
      </c>
      <c r="BK284" s="228">
        <f>ROUND(I284*H284,2)</f>
        <v>0</v>
      </c>
      <c r="BL284" s="15" t="s">
        <v>221</v>
      </c>
      <c r="BM284" s="227" t="s">
        <v>550</v>
      </c>
    </row>
    <row r="285" s="12" customFormat="1" ht="25.92" customHeight="1">
      <c r="A285" s="12"/>
      <c r="B285" s="200"/>
      <c r="C285" s="201"/>
      <c r="D285" s="202" t="s">
        <v>75</v>
      </c>
      <c r="E285" s="203" t="s">
        <v>551</v>
      </c>
      <c r="F285" s="203" t="s">
        <v>552</v>
      </c>
      <c r="G285" s="201"/>
      <c r="H285" s="201"/>
      <c r="I285" s="204"/>
      <c r="J285" s="205">
        <f>BK285</f>
        <v>0</v>
      </c>
      <c r="K285" s="201"/>
      <c r="L285" s="206"/>
      <c r="M285" s="207"/>
      <c r="N285" s="208"/>
      <c r="O285" s="208"/>
      <c r="P285" s="209">
        <f>P286+P288+P293</f>
        <v>0</v>
      </c>
      <c r="Q285" s="208"/>
      <c r="R285" s="209">
        <f>R286+R288+R293</f>
        <v>0</v>
      </c>
      <c r="S285" s="208"/>
      <c r="T285" s="210">
        <f>T286+T288+T293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167</v>
      </c>
      <c r="AT285" s="212" t="s">
        <v>75</v>
      </c>
      <c r="AU285" s="212" t="s">
        <v>76</v>
      </c>
      <c r="AY285" s="211" t="s">
        <v>141</v>
      </c>
      <c r="BK285" s="213">
        <f>BK286+BK288+BK293</f>
        <v>0</v>
      </c>
    </row>
    <row r="286" s="12" customFormat="1" ht="22.8" customHeight="1">
      <c r="A286" s="12"/>
      <c r="B286" s="200"/>
      <c r="C286" s="201"/>
      <c r="D286" s="202" t="s">
        <v>75</v>
      </c>
      <c r="E286" s="214" t="s">
        <v>553</v>
      </c>
      <c r="F286" s="214" t="s">
        <v>554</v>
      </c>
      <c r="G286" s="201"/>
      <c r="H286" s="201"/>
      <c r="I286" s="204"/>
      <c r="J286" s="215">
        <f>BK286</f>
        <v>0</v>
      </c>
      <c r="K286" s="201"/>
      <c r="L286" s="206"/>
      <c r="M286" s="207"/>
      <c r="N286" s="208"/>
      <c r="O286" s="208"/>
      <c r="P286" s="209">
        <f>P287</f>
        <v>0</v>
      </c>
      <c r="Q286" s="208"/>
      <c r="R286" s="209">
        <f>R287</f>
        <v>0</v>
      </c>
      <c r="S286" s="208"/>
      <c r="T286" s="210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167</v>
      </c>
      <c r="AT286" s="212" t="s">
        <v>75</v>
      </c>
      <c r="AU286" s="212" t="s">
        <v>84</v>
      </c>
      <c r="AY286" s="211" t="s">
        <v>141</v>
      </c>
      <c r="BK286" s="213">
        <f>BK287</f>
        <v>0</v>
      </c>
    </row>
    <row r="287" s="2" customFormat="1" ht="21.75" customHeight="1">
      <c r="A287" s="36"/>
      <c r="B287" s="37"/>
      <c r="C287" s="216" t="s">
        <v>555</v>
      </c>
      <c r="D287" s="216" t="s">
        <v>144</v>
      </c>
      <c r="E287" s="217" t="s">
        <v>556</v>
      </c>
      <c r="F287" s="218" t="s">
        <v>557</v>
      </c>
      <c r="G287" s="219" t="s">
        <v>558</v>
      </c>
      <c r="H287" s="220">
        <v>1</v>
      </c>
      <c r="I287" s="221"/>
      <c r="J287" s="222">
        <f>ROUND(I287*H287,2)</f>
        <v>0</v>
      </c>
      <c r="K287" s="218" t="s">
        <v>148</v>
      </c>
      <c r="L287" s="42"/>
      <c r="M287" s="223" t="s">
        <v>1</v>
      </c>
      <c r="N287" s="224" t="s">
        <v>42</v>
      </c>
      <c r="O287" s="89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7" t="s">
        <v>559</v>
      </c>
      <c r="AT287" s="227" t="s">
        <v>144</v>
      </c>
      <c r="AU287" s="227" t="s">
        <v>150</v>
      </c>
      <c r="AY287" s="15" t="s">
        <v>141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5" t="s">
        <v>150</v>
      </c>
      <c r="BK287" s="228">
        <f>ROUND(I287*H287,2)</f>
        <v>0</v>
      </c>
      <c r="BL287" s="15" t="s">
        <v>559</v>
      </c>
      <c r="BM287" s="227" t="s">
        <v>560</v>
      </c>
    </row>
    <row r="288" s="12" customFormat="1" ht="22.8" customHeight="1">
      <c r="A288" s="12"/>
      <c r="B288" s="200"/>
      <c r="C288" s="201"/>
      <c r="D288" s="202" t="s">
        <v>75</v>
      </c>
      <c r="E288" s="214" t="s">
        <v>561</v>
      </c>
      <c r="F288" s="214" t="s">
        <v>562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SUM(P289:P292)</f>
        <v>0</v>
      </c>
      <c r="Q288" s="208"/>
      <c r="R288" s="209">
        <f>SUM(R289:R292)</f>
        <v>0</v>
      </c>
      <c r="S288" s="208"/>
      <c r="T288" s="210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167</v>
      </c>
      <c r="AT288" s="212" t="s">
        <v>75</v>
      </c>
      <c r="AU288" s="212" t="s">
        <v>84</v>
      </c>
      <c r="AY288" s="211" t="s">
        <v>141</v>
      </c>
      <c r="BK288" s="213">
        <f>SUM(BK289:BK292)</f>
        <v>0</v>
      </c>
    </row>
    <row r="289" s="2" customFormat="1">
      <c r="A289" s="36"/>
      <c r="B289" s="37"/>
      <c r="C289" s="216" t="s">
        <v>563</v>
      </c>
      <c r="D289" s="216" t="s">
        <v>144</v>
      </c>
      <c r="E289" s="217" t="s">
        <v>564</v>
      </c>
      <c r="F289" s="218" t="s">
        <v>565</v>
      </c>
      <c r="G289" s="219" t="s">
        <v>558</v>
      </c>
      <c r="H289" s="220">
        <v>1</v>
      </c>
      <c r="I289" s="221"/>
      <c r="J289" s="222">
        <f>ROUND(I289*H289,2)</f>
        <v>0</v>
      </c>
      <c r="K289" s="218" t="s">
        <v>148</v>
      </c>
      <c r="L289" s="42"/>
      <c r="M289" s="223" t="s">
        <v>1</v>
      </c>
      <c r="N289" s="224" t="s">
        <v>42</v>
      </c>
      <c r="O289" s="89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7" t="s">
        <v>559</v>
      </c>
      <c r="AT289" s="227" t="s">
        <v>144</v>
      </c>
      <c r="AU289" s="227" t="s">
        <v>150</v>
      </c>
      <c r="AY289" s="15" t="s">
        <v>141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5" t="s">
        <v>150</v>
      </c>
      <c r="BK289" s="228">
        <f>ROUND(I289*H289,2)</f>
        <v>0</v>
      </c>
      <c r="BL289" s="15" t="s">
        <v>559</v>
      </c>
      <c r="BM289" s="227" t="s">
        <v>566</v>
      </c>
    </row>
    <row r="290" s="2" customFormat="1" ht="16.5" customHeight="1">
      <c r="A290" s="36"/>
      <c r="B290" s="37"/>
      <c r="C290" s="216" t="s">
        <v>567</v>
      </c>
      <c r="D290" s="216" t="s">
        <v>144</v>
      </c>
      <c r="E290" s="217" t="s">
        <v>568</v>
      </c>
      <c r="F290" s="218" t="s">
        <v>569</v>
      </c>
      <c r="G290" s="219" t="s">
        <v>558</v>
      </c>
      <c r="H290" s="220">
        <v>1</v>
      </c>
      <c r="I290" s="221"/>
      <c r="J290" s="222">
        <f>ROUND(I290*H290,2)</f>
        <v>0</v>
      </c>
      <c r="K290" s="218" t="s">
        <v>148</v>
      </c>
      <c r="L290" s="42"/>
      <c r="M290" s="223" t="s">
        <v>1</v>
      </c>
      <c r="N290" s="224" t="s">
        <v>42</v>
      </c>
      <c r="O290" s="89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559</v>
      </c>
      <c r="AT290" s="227" t="s">
        <v>144</v>
      </c>
      <c r="AU290" s="227" t="s">
        <v>150</v>
      </c>
      <c r="AY290" s="15" t="s">
        <v>141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150</v>
      </c>
      <c r="BK290" s="228">
        <f>ROUND(I290*H290,2)</f>
        <v>0</v>
      </c>
      <c r="BL290" s="15" t="s">
        <v>559</v>
      </c>
      <c r="BM290" s="227" t="s">
        <v>570</v>
      </c>
    </row>
    <row r="291" s="2" customFormat="1">
      <c r="A291" s="36"/>
      <c r="B291" s="37"/>
      <c r="C291" s="216" t="s">
        <v>571</v>
      </c>
      <c r="D291" s="216" t="s">
        <v>144</v>
      </c>
      <c r="E291" s="217" t="s">
        <v>572</v>
      </c>
      <c r="F291" s="218" t="s">
        <v>573</v>
      </c>
      <c r="G291" s="219" t="s">
        <v>558</v>
      </c>
      <c r="H291" s="220">
        <v>1</v>
      </c>
      <c r="I291" s="221"/>
      <c r="J291" s="222">
        <f>ROUND(I291*H291,2)</f>
        <v>0</v>
      </c>
      <c r="K291" s="218" t="s">
        <v>148</v>
      </c>
      <c r="L291" s="42"/>
      <c r="M291" s="223" t="s">
        <v>1</v>
      </c>
      <c r="N291" s="224" t="s">
        <v>42</v>
      </c>
      <c r="O291" s="89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559</v>
      </c>
      <c r="AT291" s="227" t="s">
        <v>144</v>
      </c>
      <c r="AU291" s="227" t="s">
        <v>150</v>
      </c>
      <c r="AY291" s="15" t="s">
        <v>141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150</v>
      </c>
      <c r="BK291" s="228">
        <f>ROUND(I291*H291,2)</f>
        <v>0</v>
      </c>
      <c r="BL291" s="15" t="s">
        <v>559</v>
      </c>
      <c r="BM291" s="227" t="s">
        <v>574</v>
      </c>
    </row>
    <row r="292" s="2" customFormat="1" ht="16.5" customHeight="1">
      <c r="A292" s="36"/>
      <c r="B292" s="37"/>
      <c r="C292" s="216" t="s">
        <v>575</v>
      </c>
      <c r="D292" s="216" t="s">
        <v>144</v>
      </c>
      <c r="E292" s="217" t="s">
        <v>576</v>
      </c>
      <c r="F292" s="218" t="s">
        <v>577</v>
      </c>
      <c r="G292" s="219" t="s">
        <v>558</v>
      </c>
      <c r="H292" s="220">
        <v>1</v>
      </c>
      <c r="I292" s="221"/>
      <c r="J292" s="222">
        <f>ROUND(I292*H292,2)</f>
        <v>0</v>
      </c>
      <c r="K292" s="218" t="s">
        <v>148</v>
      </c>
      <c r="L292" s="42"/>
      <c r="M292" s="223" t="s">
        <v>1</v>
      </c>
      <c r="N292" s="224" t="s">
        <v>42</v>
      </c>
      <c r="O292" s="89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7" t="s">
        <v>559</v>
      </c>
      <c r="AT292" s="227" t="s">
        <v>144</v>
      </c>
      <c r="AU292" s="227" t="s">
        <v>150</v>
      </c>
      <c r="AY292" s="15" t="s">
        <v>141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5" t="s">
        <v>150</v>
      </c>
      <c r="BK292" s="228">
        <f>ROUND(I292*H292,2)</f>
        <v>0</v>
      </c>
      <c r="BL292" s="15" t="s">
        <v>559</v>
      </c>
      <c r="BM292" s="227" t="s">
        <v>578</v>
      </c>
    </row>
    <row r="293" s="12" customFormat="1" ht="22.8" customHeight="1">
      <c r="A293" s="12"/>
      <c r="B293" s="200"/>
      <c r="C293" s="201"/>
      <c r="D293" s="202" t="s">
        <v>75</v>
      </c>
      <c r="E293" s="214" t="s">
        <v>579</v>
      </c>
      <c r="F293" s="214" t="s">
        <v>580</v>
      </c>
      <c r="G293" s="201"/>
      <c r="H293" s="201"/>
      <c r="I293" s="204"/>
      <c r="J293" s="215">
        <f>BK293</f>
        <v>0</v>
      </c>
      <c r="K293" s="201"/>
      <c r="L293" s="206"/>
      <c r="M293" s="207"/>
      <c r="N293" s="208"/>
      <c r="O293" s="208"/>
      <c r="P293" s="209">
        <f>P294</f>
        <v>0</v>
      </c>
      <c r="Q293" s="208"/>
      <c r="R293" s="209">
        <f>R294</f>
        <v>0</v>
      </c>
      <c r="S293" s="208"/>
      <c r="T293" s="210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1" t="s">
        <v>167</v>
      </c>
      <c r="AT293" s="212" t="s">
        <v>75</v>
      </c>
      <c r="AU293" s="212" t="s">
        <v>84</v>
      </c>
      <c r="AY293" s="211" t="s">
        <v>141</v>
      </c>
      <c r="BK293" s="213">
        <f>BK294</f>
        <v>0</v>
      </c>
    </row>
    <row r="294" s="2" customFormat="1" ht="16.5" customHeight="1">
      <c r="A294" s="36"/>
      <c r="B294" s="37"/>
      <c r="C294" s="216" t="s">
        <v>581</v>
      </c>
      <c r="D294" s="216" t="s">
        <v>144</v>
      </c>
      <c r="E294" s="217" t="s">
        <v>582</v>
      </c>
      <c r="F294" s="218" t="s">
        <v>583</v>
      </c>
      <c r="G294" s="219" t="s">
        <v>558</v>
      </c>
      <c r="H294" s="220">
        <v>1</v>
      </c>
      <c r="I294" s="221"/>
      <c r="J294" s="222">
        <f>ROUND(I294*H294,2)</f>
        <v>0</v>
      </c>
      <c r="K294" s="218" t="s">
        <v>148</v>
      </c>
      <c r="L294" s="42"/>
      <c r="M294" s="252" t="s">
        <v>1</v>
      </c>
      <c r="N294" s="253" t="s">
        <v>42</v>
      </c>
      <c r="O294" s="254"/>
      <c r="P294" s="255">
        <f>O294*H294</f>
        <v>0</v>
      </c>
      <c r="Q294" s="255">
        <v>0</v>
      </c>
      <c r="R294" s="255">
        <f>Q294*H294</f>
        <v>0</v>
      </c>
      <c r="S294" s="255">
        <v>0</v>
      </c>
      <c r="T294" s="25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7" t="s">
        <v>559</v>
      </c>
      <c r="AT294" s="227" t="s">
        <v>144</v>
      </c>
      <c r="AU294" s="227" t="s">
        <v>150</v>
      </c>
      <c r="AY294" s="15" t="s">
        <v>141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5" t="s">
        <v>150</v>
      </c>
      <c r="BK294" s="228">
        <f>ROUND(I294*H294,2)</f>
        <v>0</v>
      </c>
      <c r="BL294" s="15" t="s">
        <v>559</v>
      </c>
      <c r="BM294" s="227" t="s">
        <v>584</v>
      </c>
    </row>
    <row r="295" s="2" customFormat="1" ht="6.96" customHeight="1">
      <c r="A295" s="36"/>
      <c r="B295" s="64"/>
      <c r="C295" s="65"/>
      <c r="D295" s="65"/>
      <c r="E295" s="65"/>
      <c r="F295" s="65"/>
      <c r="G295" s="65"/>
      <c r="H295" s="65"/>
      <c r="I295" s="65"/>
      <c r="J295" s="65"/>
      <c r="K295" s="65"/>
      <c r="L295" s="42"/>
      <c r="M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</row>
  </sheetData>
  <sheetProtection sheet="1" autoFilter="0" formatColumns="0" formatRows="0" objects="1" scenarios="1" spinCount="100000" saltValue="zA77YP6f4XnL4b8MaI0bTzz1jiXlEl55aDZy2501CoHROXdKQfZbIqrze+ja1LIFjJTzjEMuNtaaLTaAtNsTmw==" hashValue="R+XGC4jEA2O/NRkEkZQKUo26g17rt/DalUB8L73SXKjNpCHSaHDtJDs8bDg4NbxVtW0BQPKSf8Xst/CyBuEphQ==" algorithmName="SHA-512" password="CC35"/>
  <autoFilter ref="C141:K294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84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koupelen a ostatních sociál. zařízení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585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26. 10. 2021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ROUND(J142,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ROUND((SUM(BE142:BE308)),  2)</f>
        <v>0</v>
      </c>
      <c r="G33" s="36"/>
      <c r="H33" s="36"/>
      <c r="I33" s="153">
        <v>0.20999999999999999</v>
      </c>
      <c r="J33" s="152">
        <f>ROUND(((SUM(BE142:BE308))*I33),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ROUND((SUM(BF142:BF308)),  2)</f>
        <v>0</v>
      </c>
      <c r="G34" s="36"/>
      <c r="H34" s="36"/>
      <c r="I34" s="153">
        <v>0.14999999999999999</v>
      </c>
      <c r="J34" s="152">
        <f>ROUND(((SUM(BF142:BF308))*I34),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ROUND((SUM(BG142:BG308)),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ROUND((SUM(BH142:BH308)),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ROUND((SUM(BI142:BI308)),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koupelen a ostatních sociál. zařízení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DK 2 - SO-01-Vlastní budova-ii.etapa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Domov důchodců Dvůr Králové n.L.</v>
      </c>
      <c r="G89" s="38"/>
      <c r="H89" s="38"/>
      <c r="I89" s="30" t="s">
        <v>22</v>
      </c>
      <c r="J89" s="77" t="str">
        <f>IF(J12="","",J12)</f>
        <v>26. 10. 2021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Královéhradecký kraj</v>
      </c>
      <c r="G91" s="38"/>
      <c r="H91" s="38"/>
      <c r="I91" s="30" t="s">
        <v>30</v>
      </c>
      <c r="J91" s="34" t="str">
        <f>E21</f>
        <v>Planning ART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Ing.Pavel Michálek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J142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J144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J153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J172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J197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J203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106</v>
      </c>
      <c r="E103" s="180"/>
      <c r="F103" s="180"/>
      <c r="G103" s="180"/>
      <c r="H103" s="180"/>
      <c r="I103" s="180"/>
      <c r="J103" s="181">
        <f>J205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J206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108</v>
      </c>
      <c r="E105" s="186"/>
      <c r="F105" s="186"/>
      <c r="G105" s="186"/>
      <c r="H105" s="186"/>
      <c r="I105" s="186"/>
      <c r="J105" s="187">
        <f>J216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109</v>
      </c>
      <c r="E106" s="186"/>
      <c r="F106" s="186"/>
      <c r="G106" s="186"/>
      <c r="H106" s="186"/>
      <c r="I106" s="186"/>
      <c r="J106" s="187">
        <f>J224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586</v>
      </c>
      <c r="E107" s="186"/>
      <c r="F107" s="186"/>
      <c r="G107" s="186"/>
      <c r="H107" s="186"/>
      <c r="I107" s="186"/>
      <c r="J107" s="187">
        <f>J226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111</v>
      </c>
      <c r="E108" s="186"/>
      <c r="F108" s="186"/>
      <c r="G108" s="186"/>
      <c r="H108" s="186"/>
      <c r="I108" s="186"/>
      <c r="J108" s="187">
        <f>J228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112</v>
      </c>
      <c r="E109" s="186"/>
      <c r="F109" s="186"/>
      <c r="G109" s="186"/>
      <c r="H109" s="186"/>
      <c r="I109" s="186"/>
      <c r="J109" s="187">
        <f>J230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113</v>
      </c>
      <c r="E110" s="186"/>
      <c r="F110" s="186"/>
      <c r="G110" s="186"/>
      <c r="H110" s="186"/>
      <c r="I110" s="186"/>
      <c r="J110" s="187">
        <f>J232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114</v>
      </c>
      <c r="E111" s="186"/>
      <c r="F111" s="186"/>
      <c r="G111" s="186"/>
      <c r="H111" s="186"/>
      <c r="I111" s="186"/>
      <c r="J111" s="187">
        <f>J234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115</v>
      </c>
      <c r="E112" s="186"/>
      <c r="F112" s="186"/>
      <c r="G112" s="186"/>
      <c r="H112" s="186"/>
      <c r="I112" s="186"/>
      <c r="J112" s="187">
        <f>J237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116</v>
      </c>
      <c r="E113" s="186"/>
      <c r="F113" s="186"/>
      <c r="G113" s="186"/>
      <c r="H113" s="186"/>
      <c r="I113" s="186"/>
      <c r="J113" s="187">
        <f>J245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117</v>
      </c>
      <c r="E114" s="186"/>
      <c r="F114" s="186"/>
      <c r="G114" s="186"/>
      <c r="H114" s="186"/>
      <c r="I114" s="186"/>
      <c r="J114" s="187">
        <f>J255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118</v>
      </c>
      <c r="E115" s="186"/>
      <c r="F115" s="186"/>
      <c r="G115" s="186"/>
      <c r="H115" s="186"/>
      <c r="I115" s="186"/>
      <c r="J115" s="187">
        <f>J258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119</v>
      </c>
      <c r="E116" s="186"/>
      <c r="F116" s="186"/>
      <c r="G116" s="186"/>
      <c r="H116" s="186"/>
      <c r="I116" s="186"/>
      <c r="J116" s="187">
        <f>J280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120</v>
      </c>
      <c r="E117" s="186"/>
      <c r="F117" s="186"/>
      <c r="G117" s="186"/>
      <c r="H117" s="186"/>
      <c r="I117" s="186"/>
      <c r="J117" s="187">
        <f>J286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121</v>
      </c>
      <c r="E118" s="186"/>
      <c r="F118" s="186"/>
      <c r="G118" s="186"/>
      <c r="H118" s="186"/>
      <c r="I118" s="186"/>
      <c r="J118" s="187">
        <f>J294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7"/>
      <c r="C119" s="178"/>
      <c r="D119" s="179" t="s">
        <v>122</v>
      </c>
      <c r="E119" s="180"/>
      <c r="F119" s="180"/>
      <c r="G119" s="180"/>
      <c r="H119" s="180"/>
      <c r="I119" s="180"/>
      <c r="J119" s="181">
        <f>J299</f>
        <v>0</v>
      </c>
      <c r="K119" s="178"/>
      <c r="L119" s="182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3"/>
      <c r="C120" s="184"/>
      <c r="D120" s="185" t="s">
        <v>123</v>
      </c>
      <c r="E120" s="186"/>
      <c r="F120" s="186"/>
      <c r="G120" s="186"/>
      <c r="H120" s="186"/>
      <c r="I120" s="186"/>
      <c r="J120" s="187">
        <f>J300</f>
        <v>0</v>
      </c>
      <c r="K120" s="184"/>
      <c r="L120" s="18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3"/>
      <c r="C121" s="184"/>
      <c r="D121" s="185" t="s">
        <v>124</v>
      </c>
      <c r="E121" s="186"/>
      <c r="F121" s="186"/>
      <c r="G121" s="186"/>
      <c r="H121" s="186"/>
      <c r="I121" s="186"/>
      <c r="J121" s="187">
        <f>J302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3"/>
      <c r="C122" s="184"/>
      <c r="D122" s="185" t="s">
        <v>125</v>
      </c>
      <c r="E122" s="186"/>
      <c r="F122" s="186"/>
      <c r="G122" s="186"/>
      <c r="H122" s="186"/>
      <c r="I122" s="186"/>
      <c r="J122" s="187">
        <f>J307</f>
        <v>0</v>
      </c>
      <c r="K122" s="184"/>
      <c r="L122" s="18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8" s="2" customFormat="1" ht="6.96" customHeight="1">
      <c r="A128" s="36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24.96" customHeight="1">
      <c r="A129" s="36"/>
      <c r="B129" s="37"/>
      <c r="C129" s="21" t="s">
        <v>126</v>
      </c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16</v>
      </c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6.5" customHeight="1">
      <c r="A132" s="36"/>
      <c r="B132" s="37"/>
      <c r="C132" s="38"/>
      <c r="D132" s="38"/>
      <c r="E132" s="172" t="str">
        <f>E7</f>
        <v>Oprava koupelen a ostatních sociál. zařízení</v>
      </c>
      <c r="F132" s="30"/>
      <c r="G132" s="30"/>
      <c r="H132" s="30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93</v>
      </c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6.5" customHeight="1">
      <c r="A134" s="36"/>
      <c r="B134" s="37"/>
      <c r="C134" s="38"/>
      <c r="D134" s="38"/>
      <c r="E134" s="74" t="str">
        <f>E9</f>
        <v>DK 2 - SO-01-Vlastní budova-ii.etapa</v>
      </c>
      <c r="F134" s="38"/>
      <c r="G134" s="38"/>
      <c r="H134" s="38"/>
      <c r="I134" s="38"/>
      <c r="J134" s="38"/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6.96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2" customHeight="1">
      <c r="A136" s="36"/>
      <c r="B136" s="37"/>
      <c r="C136" s="30" t="s">
        <v>20</v>
      </c>
      <c r="D136" s="38"/>
      <c r="E136" s="38"/>
      <c r="F136" s="25" t="str">
        <f>F12</f>
        <v>Domov důchodců Dvůr Králové n.L.</v>
      </c>
      <c r="G136" s="38"/>
      <c r="H136" s="38"/>
      <c r="I136" s="30" t="s">
        <v>22</v>
      </c>
      <c r="J136" s="77" t="str">
        <f>IF(J12="","",J12)</f>
        <v>26. 10. 2021</v>
      </c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6.96" customHeight="1">
      <c r="A137" s="36"/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61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24</v>
      </c>
      <c r="D138" s="38"/>
      <c r="E138" s="38"/>
      <c r="F138" s="25" t="str">
        <f>E15</f>
        <v>Královéhradecký kraj</v>
      </c>
      <c r="G138" s="38"/>
      <c r="H138" s="38"/>
      <c r="I138" s="30" t="s">
        <v>30</v>
      </c>
      <c r="J138" s="34" t="str">
        <f>E21</f>
        <v>Planning ART s.r.o.</v>
      </c>
      <c r="K138" s="38"/>
      <c r="L138" s="61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5.15" customHeight="1">
      <c r="A139" s="36"/>
      <c r="B139" s="37"/>
      <c r="C139" s="30" t="s">
        <v>28</v>
      </c>
      <c r="D139" s="38"/>
      <c r="E139" s="38"/>
      <c r="F139" s="25" t="str">
        <f>IF(E18="","",E18)</f>
        <v>Vyplň údaj</v>
      </c>
      <c r="G139" s="38"/>
      <c r="H139" s="38"/>
      <c r="I139" s="30" t="s">
        <v>33</v>
      </c>
      <c r="J139" s="34" t="str">
        <f>E24</f>
        <v>Ing.Pavel Michálek</v>
      </c>
      <c r="K139" s="38"/>
      <c r="L139" s="61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10.32" customHeight="1">
      <c r="A140" s="36"/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61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11" customFormat="1" ht="29.28" customHeight="1">
      <c r="A141" s="189"/>
      <c r="B141" s="190"/>
      <c r="C141" s="191" t="s">
        <v>127</v>
      </c>
      <c r="D141" s="192" t="s">
        <v>61</v>
      </c>
      <c r="E141" s="192" t="s">
        <v>57</v>
      </c>
      <c r="F141" s="192" t="s">
        <v>58</v>
      </c>
      <c r="G141" s="192" t="s">
        <v>128</v>
      </c>
      <c r="H141" s="192" t="s">
        <v>129</v>
      </c>
      <c r="I141" s="192" t="s">
        <v>130</v>
      </c>
      <c r="J141" s="192" t="s">
        <v>97</v>
      </c>
      <c r="K141" s="193" t="s">
        <v>131</v>
      </c>
      <c r="L141" s="194"/>
      <c r="M141" s="98" t="s">
        <v>1</v>
      </c>
      <c r="N141" s="99" t="s">
        <v>40</v>
      </c>
      <c r="O141" s="99" t="s">
        <v>132</v>
      </c>
      <c r="P141" s="99" t="s">
        <v>133</v>
      </c>
      <c r="Q141" s="99" t="s">
        <v>134</v>
      </c>
      <c r="R141" s="99" t="s">
        <v>135</v>
      </c>
      <c r="S141" s="99" t="s">
        <v>136</v>
      </c>
      <c r="T141" s="100" t="s">
        <v>137</v>
      </c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</row>
    <row r="142" s="2" customFormat="1" ht="22.8" customHeight="1">
      <c r="A142" s="36"/>
      <c r="B142" s="37"/>
      <c r="C142" s="105" t="s">
        <v>138</v>
      </c>
      <c r="D142" s="38"/>
      <c r="E142" s="38"/>
      <c r="F142" s="38"/>
      <c r="G142" s="38"/>
      <c r="H142" s="38"/>
      <c r="I142" s="38"/>
      <c r="J142" s="195">
        <f>BK142</f>
        <v>0</v>
      </c>
      <c r="K142" s="38"/>
      <c r="L142" s="42"/>
      <c r="M142" s="101"/>
      <c r="N142" s="196"/>
      <c r="O142" s="102"/>
      <c r="P142" s="197">
        <f>P143+P205+P299</f>
        <v>0</v>
      </c>
      <c r="Q142" s="102"/>
      <c r="R142" s="197">
        <f>R143+R205+R299</f>
        <v>52.017133620000003</v>
      </c>
      <c r="S142" s="102"/>
      <c r="T142" s="198">
        <f>T143+T205+T299</f>
        <v>62.595427399999998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75</v>
      </c>
      <c r="AU142" s="15" t="s">
        <v>99</v>
      </c>
      <c r="BK142" s="199">
        <f>BK143+BK205+BK299</f>
        <v>0</v>
      </c>
    </row>
    <row r="143" s="12" customFormat="1" ht="25.92" customHeight="1">
      <c r="A143" s="12"/>
      <c r="B143" s="200"/>
      <c r="C143" s="201"/>
      <c r="D143" s="202" t="s">
        <v>75</v>
      </c>
      <c r="E143" s="203" t="s">
        <v>139</v>
      </c>
      <c r="F143" s="203" t="s">
        <v>140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P144+P153+P172+P197+P203</f>
        <v>0</v>
      </c>
      <c r="Q143" s="208"/>
      <c r="R143" s="209">
        <f>R144+R153+R172+R197+R203</f>
        <v>42.848210819999998</v>
      </c>
      <c r="S143" s="208"/>
      <c r="T143" s="210">
        <f>T144+T153+T172+T197+T203</f>
        <v>58.363459999999996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84</v>
      </c>
      <c r="AT143" s="212" t="s">
        <v>75</v>
      </c>
      <c r="AU143" s="212" t="s">
        <v>76</v>
      </c>
      <c r="AY143" s="211" t="s">
        <v>141</v>
      </c>
      <c r="BK143" s="213">
        <f>BK144+BK153+BK172+BK197+BK203</f>
        <v>0</v>
      </c>
    </row>
    <row r="144" s="12" customFormat="1" ht="22.8" customHeight="1">
      <c r="A144" s="12"/>
      <c r="B144" s="200"/>
      <c r="C144" s="201"/>
      <c r="D144" s="202" t="s">
        <v>75</v>
      </c>
      <c r="E144" s="214" t="s">
        <v>142</v>
      </c>
      <c r="F144" s="214" t="s">
        <v>143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SUM(P145:P152)</f>
        <v>0</v>
      </c>
      <c r="Q144" s="208"/>
      <c r="R144" s="209">
        <f>SUM(R145:R152)</f>
        <v>20.884041400000001</v>
      </c>
      <c r="S144" s="208"/>
      <c r="T144" s="210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84</v>
      </c>
      <c r="AT144" s="212" t="s">
        <v>75</v>
      </c>
      <c r="AU144" s="212" t="s">
        <v>84</v>
      </c>
      <c r="AY144" s="211" t="s">
        <v>141</v>
      </c>
      <c r="BK144" s="213">
        <f>SUM(BK145:BK152)</f>
        <v>0</v>
      </c>
    </row>
    <row r="145" s="2" customFormat="1" ht="21.75" customHeight="1">
      <c r="A145" s="36"/>
      <c r="B145" s="37"/>
      <c r="C145" s="216" t="s">
        <v>84</v>
      </c>
      <c r="D145" s="216" t="s">
        <v>144</v>
      </c>
      <c r="E145" s="217" t="s">
        <v>145</v>
      </c>
      <c r="F145" s="218" t="s">
        <v>146</v>
      </c>
      <c r="G145" s="219" t="s">
        <v>147</v>
      </c>
      <c r="H145" s="220">
        <v>373.42000000000002</v>
      </c>
      <c r="I145" s="221"/>
      <c r="J145" s="222">
        <f>ROUND(I145*H145,2)</f>
        <v>0</v>
      </c>
      <c r="K145" s="218" t="s">
        <v>148</v>
      </c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0.028570000000000002</v>
      </c>
      <c r="R145" s="225">
        <f>Q145*H145</f>
        <v>10.668609400000001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149</v>
      </c>
      <c r="AT145" s="227" t="s">
        <v>144</v>
      </c>
      <c r="AU145" s="227" t="s">
        <v>150</v>
      </c>
      <c r="AY145" s="15" t="s">
        <v>141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150</v>
      </c>
      <c r="BK145" s="228">
        <f>ROUND(I145*H145,2)</f>
        <v>0</v>
      </c>
      <c r="BL145" s="15" t="s">
        <v>149</v>
      </c>
      <c r="BM145" s="227" t="s">
        <v>151</v>
      </c>
    </row>
    <row r="146" s="13" customFormat="1">
      <c r="A146" s="13"/>
      <c r="B146" s="229"/>
      <c r="C146" s="230"/>
      <c r="D146" s="231" t="s">
        <v>155</v>
      </c>
      <c r="E146" s="232" t="s">
        <v>1</v>
      </c>
      <c r="F146" s="233" t="s">
        <v>587</v>
      </c>
      <c r="G146" s="230"/>
      <c r="H146" s="234">
        <v>373.42000000000002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155</v>
      </c>
      <c r="AU146" s="240" t="s">
        <v>150</v>
      </c>
      <c r="AV146" s="13" t="s">
        <v>150</v>
      </c>
      <c r="AW146" s="13" t="s">
        <v>32</v>
      </c>
      <c r="AX146" s="13" t="s">
        <v>84</v>
      </c>
      <c r="AY146" s="240" t="s">
        <v>141</v>
      </c>
    </row>
    <row r="147" s="2" customFormat="1">
      <c r="A147" s="36"/>
      <c r="B147" s="37"/>
      <c r="C147" s="216" t="s">
        <v>150</v>
      </c>
      <c r="D147" s="216" t="s">
        <v>144</v>
      </c>
      <c r="E147" s="217" t="s">
        <v>152</v>
      </c>
      <c r="F147" s="218" t="s">
        <v>153</v>
      </c>
      <c r="G147" s="219" t="s">
        <v>147</v>
      </c>
      <c r="H147" s="220">
        <v>4.7999999999999998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149</v>
      </c>
      <c r="AT147" s="227" t="s">
        <v>144</v>
      </c>
      <c r="AU147" s="227" t="s">
        <v>150</v>
      </c>
      <c r="AY147" s="15" t="s">
        <v>141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150</v>
      </c>
      <c r="BK147" s="228">
        <f>ROUND(I147*H147,2)</f>
        <v>0</v>
      </c>
      <c r="BL147" s="15" t="s">
        <v>149</v>
      </c>
      <c r="BM147" s="227" t="s">
        <v>154</v>
      </c>
    </row>
    <row r="148" s="13" customFormat="1">
      <c r="A148" s="13"/>
      <c r="B148" s="229"/>
      <c r="C148" s="230"/>
      <c r="D148" s="231" t="s">
        <v>155</v>
      </c>
      <c r="E148" s="232" t="s">
        <v>1</v>
      </c>
      <c r="F148" s="233" t="s">
        <v>588</v>
      </c>
      <c r="G148" s="230"/>
      <c r="H148" s="234">
        <v>4.7999999999999998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155</v>
      </c>
      <c r="AU148" s="240" t="s">
        <v>150</v>
      </c>
      <c r="AV148" s="13" t="s">
        <v>150</v>
      </c>
      <c r="AW148" s="13" t="s">
        <v>32</v>
      </c>
      <c r="AX148" s="13" t="s">
        <v>84</v>
      </c>
      <c r="AY148" s="240" t="s">
        <v>141</v>
      </c>
    </row>
    <row r="149" s="2" customFormat="1">
      <c r="A149" s="36"/>
      <c r="B149" s="37"/>
      <c r="C149" s="216" t="s">
        <v>142</v>
      </c>
      <c r="D149" s="216" t="s">
        <v>144</v>
      </c>
      <c r="E149" s="217" t="s">
        <v>157</v>
      </c>
      <c r="F149" s="218" t="s">
        <v>158</v>
      </c>
      <c r="G149" s="219" t="s">
        <v>147</v>
      </c>
      <c r="H149" s="220">
        <v>72</v>
      </c>
      <c r="I149" s="221"/>
      <c r="J149" s="222">
        <f>ROUND(I149*H149,2)</f>
        <v>0</v>
      </c>
      <c r="K149" s="218" t="s">
        <v>148</v>
      </c>
      <c r="L149" s="42"/>
      <c r="M149" s="223" t="s">
        <v>1</v>
      </c>
      <c r="N149" s="224" t="s">
        <v>42</v>
      </c>
      <c r="O149" s="89"/>
      <c r="P149" s="225">
        <f>O149*H149</f>
        <v>0</v>
      </c>
      <c r="Q149" s="225">
        <v>0.12335</v>
      </c>
      <c r="R149" s="225">
        <f>Q149*H149</f>
        <v>8.8811999999999998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149</v>
      </c>
      <c r="AT149" s="227" t="s">
        <v>144</v>
      </c>
      <c r="AU149" s="227" t="s">
        <v>150</v>
      </c>
      <c r="AY149" s="15" t="s">
        <v>141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150</v>
      </c>
      <c r="BK149" s="228">
        <f>ROUND(I149*H149,2)</f>
        <v>0</v>
      </c>
      <c r="BL149" s="15" t="s">
        <v>149</v>
      </c>
      <c r="BM149" s="227" t="s">
        <v>159</v>
      </c>
    </row>
    <row r="150" s="13" customFormat="1">
      <c r="A150" s="13"/>
      <c r="B150" s="229"/>
      <c r="C150" s="230"/>
      <c r="D150" s="231" t="s">
        <v>155</v>
      </c>
      <c r="E150" s="232" t="s">
        <v>1</v>
      </c>
      <c r="F150" s="233" t="s">
        <v>589</v>
      </c>
      <c r="G150" s="230"/>
      <c r="H150" s="234">
        <v>72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155</v>
      </c>
      <c r="AU150" s="240" t="s">
        <v>150</v>
      </c>
      <c r="AV150" s="13" t="s">
        <v>150</v>
      </c>
      <c r="AW150" s="13" t="s">
        <v>32</v>
      </c>
      <c r="AX150" s="13" t="s">
        <v>84</v>
      </c>
      <c r="AY150" s="240" t="s">
        <v>141</v>
      </c>
    </row>
    <row r="151" s="2" customFormat="1">
      <c r="A151" s="36"/>
      <c r="B151" s="37"/>
      <c r="C151" s="216" t="s">
        <v>149</v>
      </c>
      <c r="D151" s="216" t="s">
        <v>144</v>
      </c>
      <c r="E151" s="217" t="s">
        <v>590</v>
      </c>
      <c r="F151" s="218" t="s">
        <v>591</v>
      </c>
      <c r="G151" s="219" t="s">
        <v>147</v>
      </c>
      <c r="H151" s="220">
        <v>21.600000000000001</v>
      </c>
      <c r="I151" s="221"/>
      <c r="J151" s="222">
        <f>ROUND(I151*H151,2)</f>
        <v>0</v>
      </c>
      <c r="K151" s="218" t="s">
        <v>148</v>
      </c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0.061769999999999999</v>
      </c>
      <c r="R151" s="225">
        <f>Q151*H151</f>
        <v>1.3342320000000001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149</v>
      </c>
      <c r="AT151" s="227" t="s">
        <v>144</v>
      </c>
      <c r="AU151" s="227" t="s">
        <v>150</v>
      </c>
      <c r="AY151" s="15" t="s">
        <v>141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150</v>
      </c>
      <c r="BK151" s="228">
        <f>ROUND(I151*H151,2)</f>
        <v>0</v>
      </c>
      <c r="BL151" s="15" t="s">
        <v>149</v>
      </c>
      <c r="BM151" s="227" t="s">
        <v>163</v>
      </c>
    </row>
    <row r="152" s="13" customFormat="1">
      <c r="A152" s="13"/>
      <c r="B152" s="229"/>
      <c r="C152" s="230"/>
      <c r="D152" s="231" t="s">
        <v>155</v>
      </c>
      <c r="E152" s="232" t="s">
        <v>1</v>
      </c>
      <c r="F152" s="233" t="s">
        <v>592</v>
      </c>
      <c r="G152" s="230"/>
      <c r="H152" s="234">
        <v>21.600000000000001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155</v>
      </c>
      <c r="AU152" s="240" t="s">
        <v>150</v>
      </c>
      <c r="AV152" s="13" t="s">
        <v>150</v>
      </c>
      <c r="AW152" s="13" t="s">
        <v>32</v>
      </c>
      <c r="AX152" s="13" t="s">
        <v>84</v>
      </c>
      <c r="AY152" s="240" t="s">
        <v>141</v>
      </c>
    </row>
    <row r="153" s="12" customFormat="1" ht="22.8" customHeight="1">
      <c r="A153" s="12"/>
      <c r="B153" s="200"/>
      <c r="C153" s="201"/>
      <c r="D153" s="202" t="s">
        <v>75</v>
      </c>
      <c r="E153" s="214" t="s">
        <v>165</v>
      </c>
      <c r="F153" s="214" t="s">
        <v>166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SUM(P154:P171)</f>
        <v>0</v>
      </c>
      <c r="Q153" s="208"/>
      <c r="R153" s="209">
        <f>SUM(R154:R171)</f>
        <v>21.852224419999999</v>
      </c>
      <c r="S153" s="208"/>
      <c r="T153" s="210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84</v>
      </c>
      <c r="AT153" s="212" t="s">
        <v>75</v>
      </c>
      <c r="AU153" s="212" t="s">
        <v>84</v>
      </c>
      <c r="AY153" s="211" t="s">
        <v>141</v>
      </c>
      <c r="BK153" s="213">
        <f>SUM(BK154:BK171)</f>
        <v>0</v>
      </c>
    </row>
    <row r="154" s="2" customFormat="1">
      <c r="A154" s="36"/>
      <c r="B154" s="37"/>
      <c r="C154" s="216" t="s">
        <v>167</v>
      </c>
      <c r="D154" s="216" t="s">
        <v>144</v>
      </c>
      <c r="E154" s="217" t="s">
        <v>168</v>
      </c>
      <c r="F154" s="218" t="s">
        <v>169</v>
      </c>
      <c r="G154" s="219" t="s">
        <v>147</v>
      </c>
      <c r="H154" s="220">
        <v>373.42000000000002</v>
      </c>
      <c r="I154" s="221"/>
      <c r="J154" s="222">
        <f>ROUND(I154*H154,2)</f>
        <v>0</v>
      </c>
      <c r="K154" s="218" t="s">
        <v>148</v>
      </c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0.00025999999999999998</v>
      </c>
      <c r="R154" s="225">
        <f>Q154*H154</f>
        <v>0.0970892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149</v>
      </c>
      <c r="AT154" s="227" t="s">
        <v>144</v>
      </c>
      <c r="AU154" s="227" t="s">
        <v>150</v>
      </c>
      <c r="AY154" s="15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150</v>
      </c>
      <c r="BK154" s="228">
        <f>ROUND(I154*H154,2)</f>
        <v>0</v>
      </c>
      <c r="BL154" s="15" t="s">
        <v>149</v>
      </c>
      <c r="BM154" s="227" t="s">
        <v>170</v>
      </c>
    </row>
    <row r="155" s="13" customFormat="1">
      <c r="A155" s="13"/>
      <c r="B155" s="229"/>
      <c r="C155" s="230"/>
      <c r="D155" s="231" t="s">
        <v>155</v>
      </c>
      <c r="E155" s="232" t="s">
        <v>1</v>
      </c>
      <c r="F155" s="233" t="s">
        <v>593</v>
      </c>
      <c r="G155" s="230"/>
      <c r="H155" s="234">
        <v>373.42000000000002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155</v>
      </c>
      <c r="AU155" s="240" t="s">
        <v>150</v>
      </c>
      <c r="AV155" s="13" t="s">
        <v>150</v>
      </c>
      <c r="AW155" s="13" t="s">
        <v>32</v>
      </c>
      <c r="AX155" s="13" t="s">
        <v>84</v>
      </c>
      <c r="AY155" s="240" t="s">
        <v>141</v>
      </c>
    </row>
    <row r="156" s="2" customFormat="1" ht="21.75" customHeight="1">
      <c r="A156" s="36"/>
      <c r="B156" s="37"/>
      <c r="C156" s="216" t="s">
        <v>165</v>
      </c>
      <c r="D156" s="216" t="s">
        <v>144</v>
      </c>
      <c r="E156" s="217" t="s">
        <v>172</v>
      </c>
      <c r="F156" s="218" t="s">
        <v>173</v>
      </c>
      <c r="G156" s="219" t="s">
        <v>147</v>
      </c>
      <c r="H156" s="220">
        <v>96</v>
      </c>
      <c r="I156" s="221"/>
      <c r="J156" s="222">
        <f>ROUND(I156*H156,2)</f>
        <v>0</v>
      </c>
      <c r="K156" s="218" t="s">
        <v>148</v>
      </c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0.040000000000000001</v>
      </c>
      <c r="R156" s="225">
        <f>Q156*H156</f>
        <v>3.8399999999999999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149</v>
      </c>
      <c r="AT156" s="227" t="s">
        <v>144</v>
      </c>
      <c r="AU156" s="227" t="s">
        <v>150</v>
      </c>
      <c r="AY156" s="15" t="s">
        <v>141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150</v>
      </c>
      <c r="BK156" s="228">
        <f>ROUND(I156*H156,2)</f>
        <v>0</v>
      </c>
      <c r="BL156" s="15" t="s">
        <v>149</v>
      </c>
      <c r="BM156" s="227" t="s">
        <v>174</v>
      </c>
    </row>
    <row r="157" s="13" customFormat="1">
      <c r="A157" s="13"/>
      <c r="B157" s="229"/>
      <c r="C157" s="230"/>
      <c r="D157" s="231" t="s">
        <v>155</v>
      </c>
      <c r="E157" s="232" t="s">
        <v>1</v>
      </c>
      <c r="F157" s="233" t="s">
        <v>594</v>
      </c>
      <c r="G157" s="230"/>
      <c r="H157" s="234">
        <v>96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155</v>
      </c>
      <c r="AU157" s="240" t="s">
        <v>150</v>
      </c>
      <c r="AV157" s="13" t="s">
        <v>150</v>
      </c>
      <c r="AW157" s="13" t="s">
        <v>32</v>
      </c>
      <c r="AX157" s="13" t="s">
        <v>84</v>
      </c>
      <c r="AY157" s="240" t="s">
        <v>141</v>
      </c>
    </row>
    <row r="158" s="2" customFormat="1">
      <c r="A158" s="36"/>
      <c r="B158" s="37"/>
      <c r="C158" s="216" t="s">
        <v>176</v>
      </c>
      <c r="D158" s="216" t="s">
        <v>144</v>
      </c>
      <c r="E158" s="217" t="s">
        <v>177</v>
      </c>
      <c r="F158" s="218" t="s">
        <v>178</v>
      </c>
      <c r="G158" s="219" t="s">
        <v>147</v>
      </c>
      <c r="H158" s="220">
        <v>72</v>
      </c>
      <c r="I158" s="221"/>
      <c r="J158" s="222">
        <f>ROUND(I158*H158,2)</f>
        <v>0</v>
      </c>
      <c r="K158" s="218" t="s">
        <v>148</v>
      </c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0.0043800000000000002</v>
      </c>
      <c r="R158" s="225">
        <f>Q158*H158</f>
        <v>0.31536000000000003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149</v>
      </c>
      <c r="AT158" s="227" t="s">
        <v>144</v>
      </c>
      <c r="AU158" s="227" t="s">
        <v>150</v>
      </c>
      <c r="AY158" s="15" t="s">
        <v>141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150</v>
      </c>
      <c r="BK158" s="228">
        <f>ROUND(I158*H158,2)</f>
        <v>0</v>
      </c>
      <c r="BL158" s="15" t="s">
        <v>149</v>
      </c>
      <c r="BM158" s="227" t="s">
        <v>179</v>
      </c>
    </row>
    <row r="159" s="13" customFormat="1">
      <c r="A159" s="13"/>
      <c r="B159" s="229"/>
      <c r="C159" s="230"/>
      <c r="D159" s="231" t="s">
        <v>155</v>
      </c>
      <c r="E159" s="232" t="s">
        <v>1</v>
      </c>
      <c r="F159" s="233" t="s">
        <v>595</v>
      </c>
      <c r="G159" s="230"/>
      <c r="H159" s="234">
        <v>72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155</v>
      </c>
      <c r="AU159" s="240" t="s">
        <v>150</v>
      </c>
      <c r="AV159" s="13" t="s">
        <v>150</v>
      </c>
      <c r="AW159" s="13" t="s">
        <v>32</v>
      </c>
      <c r="AX159" s="13" t="s">
        <v>84</v>
      </c>
      <c r="AY159" s="240" t="s">
        <v>141</v>
      </c>
    </row>
    <row r="160" s="2" customFormat="1">
      <c r="A160" s="36"/>
      <c r="B160" s="37"/>
      <c r="C160" s="216" t="s">
        <v>181</v>
      </c>
      <c r="D160" s="216" t="s">
        <v>144</v>
      </c>
      <c r="E160" s="217" t="s">
        <v>182</v>
      </c>
      <c r="F160" s="218" t="s">
        <v>183</v>
      </c>
      <c r="G160" s="219" t="s">
        <v>147</v>
      </c>
      <c r="H160" s="220">
        <v>72</v>
      </c>
      <c r="I160" s="221"/>
      <c r="J160" s="222">
        <f>ROUND(I160*H160,2)</f>
        <v>0</v>
      </c>
      <c r="K160" s="218" t="s">
        <v>148</v>
      </c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0.0030000000000000001</v>
      </c>
      <c r="R160" s="225">
        <f>Q160*H160</f>
        <v>0.216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149</v>
      </c>
      <c r="AT160" s="227" t="s">
        <v>144</v>
      </c>
      <c r="AU160" s="227" t="s">
        <v>150</v>
      </c>
      <c r="AY160" s="15" t="s">
        <v>141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150</v>
      </c>
      <c r="BK160" s="228">
        <f>ROUND(I160*H160,2)</f>
        <v>0</v>
      </c>
      <c r="BL160" s="15" t="s">
        <v>149</v>
      </c>
      <c r="BM160" s="227" t="s">
        <v>596</v>
      </c>
    </row>
    <row r="161" s="2" customFormat="1" ht="16.5" customHeight="1">
      <c r="A161" s="36"/>
      <c r="B161" s="37"/>
      <c r="C161" s="216" t="s">
        <v>185</v>
      </c>
      <c r="D161" s="216" t="s">
        <v>144</v>
      </c>
      <c r="E161" s="217" t="s">
        <v>186</v>
      </c>
      <c r="F161" s="218" t="s">
        <v>187</v>
      </c>
      <c r="G161" s="219" t="s">
        <v>188</v>
      </c>
      <c r="H161" s="220">
        <v>54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149</v>
      </c>
      <c r="AT161" s="227" t="s">
        <v>144</v>
      </c>
      <c r="AU161" s="227" t="s">
        <v>150</v>
      </c>
      <c r="AY161" s="15" t="s">
        <v>141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150</v>
      </c>
      <c r="BK161" s="228">
        <f>ROUND(I161*H161,2)</f>
        <v>0</v>
      </c>
      <c r="BL161" s="15" t="s">
        <v>149</v>
      </c>
      <c r="BM161" s="227" t="s">
        <v>189</v>
      </c>
    </row>
    <row r="162" s="13" customFormat="1">
      <c r="A162" s="13"/>
      <c r="B162" s="229"/>
      <c r="C162" s="230"/>
      <c r="D162" s="231" t="s">
        <v>155</v>
      </c>
      <c r="E162" s="232" t="s">
        <v>1</v>
      </c>
      <c r="F162" s="233" t="s">
        <v>419</v>
      </c>
      <c r="G162" s="230"/>
      <c r="H162" s="234">
        <v>54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155</v>
      </c>
      <c r="AU162" s="240" t="s">
        <v>150</v>
      </c>
      <c r="AV162" s="13" t="s">
        <v>150</v>
      </c>
      <c r="AW162" s="13" t="s">
        <v>32</v>
      </c>
      <c r="AX162" s="13" t="s">
        <v>84</v>
      </c>
      <c r="AY162" s="240" t="s">
        <v>141</v>
      </c>
    </row>
    <row r="163" s="2" customFormat="1">
      <c r="A163" s="36"/>
      <c r="B163" s="37"/>
      <c r="C163" s="216" t="s">
        <v>191</v>
      </c>
      <c r="D163" s="216" t="s">
        <v>144</v>
      </c>
      <c r="E163" s="217" t="s">
        <v>192</v>
      </c>
      <c r="F163" s="218" t="s">
        <v>193</v>
      </c>
      <c r="G163" s="219" t="s">
        <v>194</v>
      </c>
      <c r="H163" s="220">
        <v>6.4080000000000004</v>
      </c>
      <c r="I163" s="221"/>
      <c r="J163" s="222">
        <f>ROUND(I163*H163,2)</f>
        <v>0</v>
      </c>
      <c r="K163" s="218" t="s">
        <v>148</v>
      </c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2.45329</v>
      </c>
      <c r="R163" s="225">
        <f>Q163*H163</f>
        <v>15.72068232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149</v>
      </c>
      <c r="AT163" s="227" t="s">
        <v>144</v>
      </c>
      <c r="AU163" s="227" t="s">
        <v>150</v>
      </c>
      <c r="AY163" s="15" t="s">
        <v>141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150</v>
      </c>
      <c r="BK163" s="228">
        <f>ROUND(I163*H163,2)</f>
        <v>0</v>
      </c>
      <c r="BL163" s="15" t="s">
        <v>149</v>
      </c>
      <c r="BM163" s="227" t="s">
        <v>195</v>
      </c>
    </row>
    <row r="164" s="13" customFormat="1">
      <c r="A164" s="13"/>
      <c r="B164" s="229"/>
      <c r="C164" s="230"/>
      <c r="D164" s="231" t="s">
        <v>155</v>
      </c>
      <c r="E164" s="232" t="s">
        <v>1</v>
      </c>
      <c r="F164" s="233" t="s">
        <v>597</v>
      </c>
      <c r="G164" s="230"/>
      <c r="H164" s="234">
        <v>6.4080000000000004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155</v>
      </c>
      <c r="AU164" s="240" t="s">
        <v>150</v>
      </c>
      <c r="AV164" s="13" t="s">
        <v>150</v>
      </c>
      <c r="AW164" s="13" t="s">
        <v>32</v>
      </c>
      <c r="AX164" s="13" t="s">
        <v>84</v>
      </c>
      <c r="AY164" s="240" t="s">
        <v>141</v>
      </c>
    </row>
    <row r="165" s="2" customFormat="1">
      <c r="A165" s="36"/>
      <c r="B165" s="37"/>
      <c r="C165" s="216" t="s">
        <v>197</v>
      </c>
      <c r="D165" s="216" t="s">
        <v>144</v>
      </c>
      <c r="E165" s="217" t="s">
        <v>198</v>
      </c>
      <c r="F165" s="218" t="s">
        <v>199</v>
      </c>
      <c r="G165" s="219" t="s">
        <v>194</v>
      </c>
      <c r="H165" s="220">
        <v>0.71999999999999997</v>
      </c>
      <c r="I165" s="221"/>
      <c r="J165" s="222">
        <f>ROUND(I165*H165,2)</f>
        <v>0</v>
      </c>
      <c r="K165" s="218" t="s">
        <v>148</v>
      </c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2.2563399999999998</v>
      </c>
      <c r="R165" s="225">
        <f>Q165*H165</f>
        <v>1.6245647999999997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149</v>
      </c>
      <c r="AT165" s="227" t="s">
        <v>144</v>
      </c>
      <c r="AU165" s="227" t="s">
        <v>150</v>
      </c>
      <c r="AY165" s="15" t="s">
        <v>141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150</v>
      </c>
      <c r="BK165" s="228">
        <f>ROUND(I165*H165,2)</f>
        <v>0</v>
      </c>
      <c r="BL165" s="15" t="s">
        <v>149</v>
      </c>
      <c r="BM165" s="227" t="s">
        <v>200</v>
      </c>
    </row>
    <row r="166" s="13" customFormat="1">
      <c r="A166" s="13"/>
      <c r="B166" s="229"/>
      <c r="C166" s="230"/>
      <c r="D166" s="231" t="s">
        <v>155</v>
      </c>
      <c r="E166" s="232" t="s">
        <v>1</v>
      </c>
      <c r="F166" s="233" t="s">
        <v>598</v>
      </c>
      <c r="G166" s="230"/>
      <c r="H166" s="234">
        <v>0.71999999999999997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155</v>
      </c>
      <c r="AU166" s="240" t="s">
        <v>150</v>
      </c>
      <c r="AV166" s="13" t="s">
        <v>150</v>
      </c>
      <c r="AW166" s="13" t="s">
        <v>32</v>
      </c>
      <c r="AX166" s="13" t="s">
        <v>84</v>
      </c>
      <c r="AY166" s="240" t="s">
        <v>141</v>
      </c>
    </row>
    <row r="167" s="2" customFormat="1" ht="16.5" customHeight="1">
      <c r="A167" s="36"/>
      <c r="B167" s="37"/>
      <c r="C167" s="216" t="s">
        <v>202</v>
      </c>
      <c r="D167" s="216" t="s">
        <v>144</v>
      </c>
      <c r="E167" s="217" t="s">
        <v>203</v>
      </c>
      <c r="F167" s="218" t="s">
        <v>204</v>
      </c>
      <c r="G167" s="219" t="s">
        <v>147</v>
      </c>
      <c r="H167" s="220">
        <v>80.099999999999994</v>
      </c>
      <c r="I167" s="221"/>
      <c r="J167" s="222">
        <f>ROUND(I167*H167,2)</f>
        <v>0</v>
      </c>
      <c r="K167" s="218" t="s">
        <v>148</v>
      </c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0.00012999999999999999</v>
      </c>
      <c r="R167" s="225">
        <f>Q167*H167</f>
        <v>0.010412999999999999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149</v>
      </c>
      <c r="AT167" s="227" t="s">
        <v>144</v>
      </c>
      <c r="AU167" s="227" t="s">
        <v>150</v>
      </c>
      <c r="AY167" s="15" t="s">
        <v>141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150</v>
      </c>
      <c r="BK167" s="228">
        <f>ROUND(I167*H167,2)</f>
        <v>0</v>
      </c>
      <c r="BL167" s="15" t="s">
        <v>149</v>
      </c>
      <c r="BM167" s="227" t="s">
        <v>205</v>
      </c>
    </row>
    <row r="168" s="13" customFormat="1">
      <c r="A168" s="13"/>
      <c r="B168" s="229"/>
      <c r="C168" s="230"/>
      <c r="D168" s="231" t="s">
        <v>155</v>
      </c>
      <c r="E168" s="232" t="s">
        <v>1</v>
      </c>
      <c r="F168" s="233" t="s">
        <v>599</v>
      </c>
      <c r="G168" s="230"/>
      <c r="H168" s="234">
        <v>80.099999999999994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155</v>
      </c>
      <c r="AU168" s="240" t="s">
        <v>150</v>
      </c>
      <c r="AV168" s="13" t="s">
        <v>150</v>
      </c>
      <c r="AW168" s="13" t="s">
        <v>32</v>
      </c>
      <c r="AX168" s="13" t="s">
        <v>84</v>
      </c>
      <c r="AY168" s="240" t="s">
        <v>141</v>
      </c>
    </row>
    <row r="169" s="2" customFormat="1" ht="16.5" customHeight="1">
      <c r="A169" s="36"/>
      <c r="B169" s="37"/>
      <c r="C169" s="216" t="s">
        <v>206</v>
      </c>
      <c r="D169" s="216" t="s">
        <v>144</v>
      </c>
      <c r="E169" s="217" t="s">
        <v>207</v>
      </c>
      <c r="F169" s="218" t="s">
        <v>600</v>
      </c>
      <c r="G169" s="219" t="s">
        <v>147</v>
      </c>
      <c r="H169" s="220">
        <v>80.099999999999994</v>
      </c>
      <c r="I169" s="221"/>
      <c r="J169" s="222">
        <f>ROUND(I169*H169,2)</f>
        <v>0</v>
      </c>
      <c r="K169" s="218" t="s">
        <v>148</v>
      </c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0.00033</v>
      </c>
      <c r="R169" s="225">
        <f>Q169*H169</f>
        <v>0.026432999999999998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149</v>
      </c>
      <c r="AT169" s="227" t="s">
        <v>144</v>
      </c>
      <c r="AU169" s="227" t="s">
        <v>150</v>
      </c>
      <c r="AY169" s="15" t="s">
        <v>141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150</v>
      </c>
      <c r="BK169" s="228">
        <f>ROUND(I169*H169,2)</f>
        <v>0</v>
      </c>
      <c r="BL169" s="15" t="s">
        <v>149</v>
      </c>
      <c r="BM169" s="227" t="s">
        <v>601</v>
      </c>
    </row>
    <row r="170" s="2" customFormat="1" ht="33" customHeight="1">
      <c r="A170" s="36"/>
      <c r="B170" s="37"/>
      <c r="C170" s="216" t="s">
        <v>211</v>
      </c>
      <c r="D170" s="216" t="s">
        <v>144</v>
      </c>
      <c r="E170" s="217" t="s">
        <v>212</v>
      </c>
      <c r="F170" s="218" t="s">
        <v>213</v>
      </c>
      <c r="G170" s="219" t="s">
        <v>214</v>
      </c>
      <c r="H170" s="220">
        <v>84.105000000000004</v>
      </c>
      <c r="I170" s="221"/>
      <c r="J170" s="222">
        <f>ROUND(I170*H170,2)</f>
        <v>0</v>
      </c>
      <c r="K170" s="218" t="s">
        <v>148</v>
      </c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2.0000000000000002E-05</v>
      </c>
      <c r="R170" s="225">
        <f>Q170*H170</f>
        <v>0.0016821000000000002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149</v>
      </c>
      <c r="AT170" s="227" t="s">
        <v>144</v>
      </c>
      <c r="AU170" s="227" t="s">
        <v>150</v>
      </c>
      <c r="AY170" s="15" t="s">
        <v>141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150</v>
      </c>
      <c r="BK170" s="228">
        <f>ROUND(I170*H170,2)</f>
        <v>0</v>
      </c>
      <c r="BL170" s="15" t="s">
        <v>149</v>
      </c>
      <c r="BM170" s="227" t="s">
        <v>215</v>
      </c>
    </row>
    <row r="171" s="13" customFormat="1">
      <c r="A171" s="13"/>
      <c r="B171" s="229"/>
      <c r="C171" s="230"/>
      <c r="D171" s="231" t="s">
        <v>155</v>
      </c>
      <c r="E171" s="232" t="s">
        <v>1</v>
      </c>
      <c r="F171" s="233" t="s">
        <v>602</v>
      </c>
      <c r="G171" s="230"/>
      <c r="H171" s="234">
        <v>84.105000000000004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155</v>
      </c>
      <c r="AU171" s="240" t="s">
        <v>150</v>
      </c>
      <c r="AV171" s="13" t="s">
        <v>150</v>
      </c>
      <c r="AW171" s="13" t="s">
        <v>32</v>
      </c>
      <c r="AX171" s="13" t="s">
        <v>84</v>
      </c>
      <c r="AY171" s="240" t="s">
        <v>141</v>
      </c>
    </row>
    <row r="172" s="12" customFormat="1" ht="22.8" customHeight="1">
      <c r="A172" s="12"/>
      <c r="B172" s="200"/>
      <c r="C172" s="201"/>
      <c r="D172" s="202" t="s">
        <v>75</v>
      </c>
      <c r="E172" s="214" t="s">
        <v>185</v>
      </c>
      <c r="F172" s="214" t="s">
        <v>216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SUM(P173:P196)</f>
        <v>0</v>
      </c>
      <c r="Q172" s="208"/>
      <c r="R172" s="209">
        <f>SUM(R173:R196)</f>
        <v>0.11194499999999999</v>
      </c>
      <c r="S172" s="208"/>
      <c r="T172" s="210">
        <f>SUM(T173:T196)</f>
        <v>58.363459999999996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84</v>
      </c>
      <c r="AT172" s="212" t="s">
        <v>75</v>
      </c>
      <c r="AU172" s="212" t="s">
        <v>84</v>
      </c>
      <c r="AY172" s="211" t="s">
        <v>141</v>
      </c>
      <c r="BK172" s="213">
        <f>SUM(BK173:BK196)</f>
        <v>0</v>
      </c>
    </row>
    <row r="173" s="2" customFormat="1" ht="33" customHeight="1">
      <c r="A173" s="36"/>
      <c r="B173" s="37"/>
      <c r="C173" s="216" t="s">
        <v>8</v>
      </c>
      <c r="D173" s="216" t="s">
        <v>144</v>
      </c>
      <c r="E173" s="217" t="s">
        <v>217</v>
      </c>
      <c r="F173" s="218" t="s">
        <v>218</v>
      </c>
      <c r="G173" s="219" t="s">
        <v>147</v>
      </c>
      <c r="H173" s="220">
        <v>658.5</v>
      </c>
      <c r="I173" s="221"/>
      <c r="J173" s="222">
        <f>ROUND(I173*H173,2)</f>
        <v>0</v>
      </c>
      <c r="K173" s="218" t="s">
        <v>148</v>
      </c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0.00012999999999999999</v>
      </c>
      <c r="R173" s="225">
        <f>Q173*H173</f>
        <v>0.085604999999999987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149</v>
      </c>
      <c r="AT173" s="227" t="s">
        <v>144</v>
      </c>
      <c r="AU173" s="227" t="s">
        <v>150</v>
      </c>
      <c r="AY173" s="15" t="s">
        <v>141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150</v>
      </c>
      <c r="BK173" s="228">
        <f>ROUND(I173*H173,2)</f>
        <v>0</v>
      </c>
      <c r="BL173" s="15" t="s">
        <v>149</v>
      </c>
      <c r="BM173" s="227" t="s">
        <v>219</v>
      </c>
    </row>
    <row r="174" s="13" customFormat="1">
      <c r="A174" s="13"/>
      <c r="B174" s="229"/>
      <c r="C174" s="230"/>
      <c r="D174" s="231" t="s">
        <v>155</v>
      </c>
      <c r="E174" s="232" t="s">
        <v>1</v>
      </c>
      <c r="F174" s="233" t="s">
        <v>603</v>
      </c>
      <c r="G174" s="230"/>
      <c r="H174" s="234">
        <v>658.5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155</v>
      </c>
      <c r="AU174" s="240" t="s">
        <v>150</v>
      </c>
      <c r="AV174" s="13" t="s">
        <v>150</v>
      </c>
      <c r="AW174" s="13" t="s">
        <v>32</v>
      </c>
      <c r="AX174" s="13" t="s">
        <v>84</v>
      </c>
      <c r="AY174" s="240" t="s">
        <v>141</v>
      </c>
    </row>
    <row r="175" s="2" customFormat="1">
      <c r="A175" s="36"/>
      <c r="B175" s="37"/>
      <c r="C175" s="216" t="s">
        <v>221</v>
      </c>
      <c r="D175" s="216" t="s">
        <v>144</v>
      </c>
      <c r="E175" s="217" t="s">
        <v>222</v>
      </c>
      <c r="F175" s="218" t="s">
        <v>223</v>
      </c>
      <c r="G175" s="219" t="s">
        <v>147</v>
      </c>
      <c r="H175" s="220">
        <v>658.5</v>
      </c>
      <c r="I175" s="221"/>
      <c r="J175" s="222">
        <f>ROUND(I175*H175,2)</f>
        <v>0</v>
      </c>
      <c r="K175" s="218" t="s">
        <v>148</v>
      </c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4.0000000000000003E-05</v>
      </c>
      <c r="R175" s="225">
        <f>Q175*H175</f>
        <v>0.026340000000000002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149</v>
      </c>
      <c r="AT175" s="227" t="s">
        <v>144</v>
      </c>
      <c r="AU175" s="227" t="s">
        <v>150</v>
      </c>
      <c r="AY175" s="15" t="s">
        <v>141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150</v>
      </c>
      <c r="BK175" s="228">
        <f>ROUND(I175*H175,2)</f>
        <v>0</v>
      </c>
      <c r="BL175" s="15" t="s">
        <v>149</v>
      </c>
      <c r="BM175" s="227" t="s">
        <v>224</v>
      </c>
    </row>
    <row r="176" s="13" customFormat="1">
      <c r="A176" s="13"/>
      <c r="B176" s="229"/>
      <c r="C176" s="230"/>
      <c r="D176" s="231" t="s">
        <v>155</v>
      </c>
      <c r="E176" s="232" t="s">
        <v>1</v>
      </c>
      <c r="F176" s="233" t="s">
        <v>604</v>
      </c>
      <c r="G176" s="230"/>
      <c r="H176" s="234">
        <v>658.5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155</v>
      </c>
      <c r="AU176" s="240" t="s">
        <v>150</v>
      </c>
      <c r="AV176" s="13" t="s">
        <v>150</v>
      </c>
      <c r="AW176" s="13" t="s">
        <v>32</v>
      </c>
      <c r="AX176" s="13" t="s">
        <v>84</v>
      </c>
      <c r="AY176" s="240" t="s">
        <v>141</v>
      </c>
    </row>
    <row r="177" s="2" customFormat="1">
      <c r="A177" s="36"/>
      <c r="B177" s="37"/>
      <c r="C177" s="216" t="s">
        <v>225</v>
      </c>
      <c r="D177" s="216" t="s">
        <v>144</v>
      </c>
      <c r="E177" s="217" t="s">
        <v>226</v>
      </c>
      <c r="F177" s="218" t="s">
        <v>227</v>
      </c>
      <c r="G177" s="219" t="s">
        <v>147</v>
      </c>
      <c r="H177" s="220">
        <v>3.5</v>
      </c>
      <c r="I177" s="221"/>
      <c r="J177" s="222">
        <f>ROUND(I177*H177,2)</f>
        <v>0</v>
      </c>
      <c r="K177" s="218" t="s">
        <v>1</v>
      </c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149</v>
      </c>
      <c r="AT177" s="227" t="s">
        <v>144</v>
      </c>
      <c r="AU177" s="227" t="s">
        <v>150</v>
      </c>
      <c r="AY177" s="15" t="s">
        <v>141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150</v>
      </c>
      <c r="BK177" s="228">
        <f>ROUND(I177*H177,2)</f>
        <v>0</v>
      </c>
      <c r="BL177" s="15" t="s">
        <v>149</v>
      </c>
      <c r="BM177" s="227" t="s">
        <v>228</v>
      </c>
    </row>
    <row r="178" s="13" customFormat="1">
      <c r="A178" s="13"/>
      <c r="B178" s="229"/>
      <c r="C178" s="230"/>
      <c r="D178" s="231" t="s">
        <v>155</v>
      </c>
      <c r="E178" s="232" t="s">
        <v>1</v>
      </c>
      <c r="F178" s="233" t="s">
        <v>605</v>
      </c>
      <c r="G178" s="230"/>
      <c r="H178" s="234">
        <v>3.5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155</v>
      </c>
      <c r="AU178" s="240" t="s">
        <v>150</v>
      </c>
      <c r="AV178" s="13" t="s">
        <v>150</v>
      </c>
      <c r="AW178" s="13" t="s">
        <v>32</v>
      </c>
      <c r="AX178" s="13" t="s">
        <v>84</v>
      </c>
      <c r="AY178" s="240" t="s">
        <v>141</v>
      </c>
    </row>
    <row r="179" s="2" customFormat="1">
      <c r="A179" s="36"/>
      <c r="B179" s="37"/>
      <c r="C179" s="216" t="s">
        <v>230</v>
      </c>
      <c r="D179" s="216" t="s">
        <v>144</v>
      </c>
      <c r="E179" s="217" t="s">
        <v>231</v>
      </c>
      <c r="F179" s="218" t="s">
        <v>232</v>
      </c>
      <c r="G179" s="219" t="s">
        <v>233</v>
      </c>
      <c r="H179" s="220">
        <v>20</v>
      </c>
      <c r="I179" s="221"/>
      <c r="J179" s="222">
        <f>ROUND(I179*H179,2)</f>
        <v>0</v>
      </c>
      <c r="K179" s="218" t="s">
        <v>1</v>
      </c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149</v>
      </c>
      <c r="AT179" s="227" t="s">
        <v>144</v>
      </c>
      <c r="AU179" s="227" t="s">
        <v>150</v>
      </c>
      <c r="AY179" s="15" t="s">
        <v>141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150</v>
      </c>
      <c r="BK179" s="228">
        <f>ROUND(I179*H179,2)</f>
        <v>0</v>
      </c>
      <c r="BL179" s="15" t="s">
        <v>149</v>
      </c>
      <c r="BM179" s="227" t="s">
        <v>234</v>
      </c>
    </row>
    <row r="180" s="2" customFormat="1">
      <c r="A180" s="36"/>
      <c r="B180" s="37"/>
      <c r="C180" s="216" t="s">
        <v>235</v>
      </c>
      <c r="D180" s="216" t="s">
        <v>144</v>
      </c>
      <c r="E180" s="217" t="s">
        <v>236</v>
      </c>
      <c r="F180" s="218" t="s">
        <v>237</v>
      </c>
      <c r="G180" s="219" t="s">
        <v>238</v>
      </c>
      <c r="H180" s="220">
        <v>20</v>
      </c>
      <c r="I180" s="221"/>
      <c r="J180" s="222">
        <f>ROUND(I180*H180,2)</f>
        <v>0</v>
      </c>
      <c r="K180" s="218" t="s">
        <v>1</v>
      </c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149</v>
      </c>
      <c r="AT180" s="227" t="s">
        <v>144</v>
      </c>
      <c r="AU180" s="227" t="s">
        <v>150</v>
      </c>
      <c r="AY180" s="15" t="s">
        <v>141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150</v>
      </c>
      <c r="BK180" s="228">
        <f>ROUND(I180*H180,2)</f>
        <v>0</v>
      </c>
      <c r="BL180" s="15" t="s">
        <v>149</v>
      </c>
      <c r="BM180" s="227" t="s">
        <v>239</v>
      </c>
    </row>
    <row r="181" s="2" customFormat="1">
      <c r="A181" s="36"/>
      <c r="B181" s="37"/>
      <c r="C181" s="216" t="s">
        <v>240</v>
      </c>
      <c r="D181" s="216" t="s">
        <v>144</v>
      </c>
      <c r="E181" s="217" t="s">
        <v>241</v>
      </c>
      <c r="F181" s="218" t="s">
        <v>242</v>
      </c>
      <c r="G181" s="219" t="s">
        <v>194</v>
      </c>
      <c r="H181" s="220">
        <v>2.4900000000000002</v>
      </c>
      <c r="I181" s="221"/>
      <c r="J181" s="222">
        <f>ROUND(I181*H181,2)</f>
        <v>0</v>
      </c>
      <c r="K181" s="218" t="s">
        <v>148</v>
      </c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2.2000000000000002</v>
      </c>
      <c r="T181" s="226">
        <f>S181*H181</f>
        <v>5.4780000000000006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149</v>
      </c>
      <c r="AT181" s="227" t="s">
        <v>144</v>
      </c>
      <c r="AU181" s="227" t="s">
        <v>150</v>
      </c>
      <c r="AY181" s="15" t="s">
        <v>141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150</v>
      </c>
      <c r="BK181" s="228">
        <f>ROUND(I181*H181,2)</f>
        <v>0</v>
      </c>
      <c r="BL181" s="15" t="s">
        <v>149</v>
      </c>
      <c r="BM181" s="227" t="s">
        <v>243</v>
      </c>
    </row>
    <row r="182" s="13" customFormat="1">
      <c r="A182" s="13"/>
      <c r="B182" s="229"/>
      <c r="C182" s="230"/>
      <c r="D182" s="231" t="s">
        <v>155</v>
      </c>
      <c r="E182" s="232" t="s">
        <v>1</v>
      </c>
      <c r="F182" s="233" t="s">
        <v>244</v>
      </c>
      <c r="G182" s="230"/>
      <c r="H182" s="234">
        <v>2.4900000000000002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155</v>
      </c>
      <c r="AU182" s="240" t="s">
        <v>150</v>
      </c>
      <c r="AV182" s="13" t="s">
        <v>150</v>
      </c>
      <c r="AW182" s="13" t="s">
        <v>32</v>
      </c>
      <c r="AX182" s="13" t="s">
        <v>84</v>
      </c>
      <c r="AY182" s="240" t="s">
        <v>141</v>
      </c>
    </row>
    <row r="183" s="2" customFormat="1">
      <c r="A183" s="36"/>
      <c r="B183" s="37"/>
      <c r="C183" s="216" t="s">
        <v>7</v>
      </c>
      <c r="D183" s="216" t="s">
        <v>144</v>
      </c>
      <c r="E183" s="217" t="s">
        <v>245</v>
      </c>
      <c r="F183" s="218" t="s">
        <v>246</v>
      </c>
      <c r="G183" s="219" t="s">
        <v>194</v>
      </c>
      <c r="H183" s="220">
        <v>6.4080000000000004</v>
      </c>
      <c r="I183" s="221"/>
      <c r="J183" s="222">
        <f>ROUND(I183*H183,2)</f>
        <v>0</v>
      </c>
      <c r="K183" s="218" t="s">
        <v>148</v>
      </c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2.2000000000000002</v>
      </c>
      <c r="T183" s="226">
        <f>S183*H183</f>
        <v>14.097600000000002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149</v>
      </c>
      <c r="AT183" s="227" t="s">
        <v>144</v>
      </c>
      <c r="AU183" s="227" t="s">
        <v>150</v>
      </c>
      <c r="AY183" s="15" t="s">
        <v>141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150</v>
      </c>
      <c r="BK183" s="228">
        <f>ROUND(I183*H183,2)</f>
        <v>0</v>
      </c>
      <c r="BL183" s="15" t="s">
        <v>149</v>
      </c>
      <c r="BM183" s="227" t="s">
        <v>247</v>
      </c>
    </row>
    <row r="184" s="13" customFormat="1">
      <c r="A184" s="13"/>
      <c r="B184" s="229"/>
      <c r="C184" s="230"/>
      <c r="D184" s="231" t="s">
        <v>155</v>
      </c>
      <c r="E184" s="232" t="s">
        <v>1</v>
      </c>
      <c r="F184" s="233" t="s">
        <v>597</v>
      </c>
      <c r="G184" s="230"/>
      <c r="H184" s="234">
        <v>6.4080000000000004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155</v>
      </c>
      <c r="AU184" s="240" t="s">
        <v>150</v>
      </c>
      <c r="AV184" s="13" t="s">
        <v>150</v>
      </c>
      <c r="AW184" s="13" t="s">
        <v>32</v>
      </c>
      <c r="AX184" s="13" t="s">
        <v>84</v>
      </c>
      <c r="AY184" s="240" t="s">
        <v>141</v>
      </c>
    </row>
    <row r="185" s="2" customFormat="1">
      <c r="A185" s="36"/>
      <c r="B185" s="37"/>
      <c r="C185" s="216" t="s">
        <v>249</v>
      </c>
      <c r="D185" s="216" t="s">
        <v>144</v>
      </c>
      <c r="E185" s="217" t="s">
        <v>250</v>
      </c>
      <c r="F185" s="218" t="s">
        <v>251</v>
      </c>
      <c r="G185" s="219" t="s">
        <v>147</v>
      </c>
      <c r="H185" s="220">
        <v>80.099999999999994</v>
      </c>
      <c r="I185" s="221"/>
      <c r="J185" s="222">
        <f>ROUND(I185*H185,2)</f>
        <v>0</v>
      </c>
      <c r="K185" s="218" t="s">
        <v>148</v>
      </c>
      <c r="L185" s="42"/>
      <c r="M185" s="223" t="s">
        <v>1</v>
      </c>
      <c r="N185" s="224" t="s">
        <v>42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0.035000000000000003</v>
      </c>
      <c r="T185" s="226">
        <f>S185*H185</f>
        <v>2.8035000000000001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149</v>
      </c>
      <c r="AT185" s="227" t="s">
        <v>144</v>
      </c>
      <c r="AU185" s="227" t="s">
        <v>150</v>
      </c>
      <c r="AY185" s="15" t="s">
        <v>141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150</v>
      </c>
      <c r="BK185" s="228">
        <f>ROUND(I185*H185,2)</f>
        <v>0</v>
      </c>
      <c r="BL185" s="15" t="s">
        <v>149</v>
      </c>
      <c r="BM185" s="227" t="s">
        <v>252</v>
      </c>
    </row>
    <row r="186" s="13" customFormat="1">
      <c r="A186" s="13"/>
      <c r="B186" s="229"/>
      <c r="C186" s="230"/>
      <c r="D186" s="231" t="s">
        <v>155</v>
      </c>
      <c r="E186" s="232" t="s">
        <v>1</v>
      </c>
      <c r="F186" s="233" t="s">
        <v>606</v>
      </c>
      <c r="G186" s="230"/>
      <c r="H186" s="234">
        <v>80.099999999999994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155</v>
      </c>
      <c r="AU186" s="240" t="s">
        <v>150</v>
      </c>
      <c r="AV186" s="13" t="s">
        <v>150</v>
      </c>
      <c r="AW186" s="13" t="s">
        <v>32</v>
      </c>
      <c r="AX186" s="13" t="s">
        <v>84</v>
      </c>
      <c r="AY186" s="240" t="s">
        <v>141</v>
      </c>
    </row>
    <row r="187" s="2" customFormat="1" ht="21.75" customHeight="1">
      <c r="A187" s="36"/>
      <c r="B187" s="37"/>
      <c r="C187" s="216" t="s">
        <v>254</v>
      </c>
      <c r="D187" s="216" t="s">
        <v>144</v>
      </c>
      <c r="E187" s="217" t="s">
        <v>255</v>
      </c>
      <c r="F187" s="218" t="s">
        <v>256</v>
      </c>
      <c r="G187" s="219" t="s">
        <v>147</v>
      </c>
      <c r="H187" s="220">
        <v>32</v>
      </c>
      <c r="I187" s="221"/>
      <c r="J187" s="222">
        <f>ROUND(I187*H187,2)</f>
        <v>0</v>
      </c>
      <c r="K187" s="218" t="s">
        <v>148</v>
      </c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0.087999999999999995</v>
      </c>
      <c r="T187" s="226">
        <f>S187*H187</f>
        <v>2.8159999999999998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149</v>
      </c>
      <c r="AT187" s="227" t="s">
        <v>144</v>
      </c>
      <c r="AU187" s="227" t="s">
        <v>150</v>
      </c>
      <c r="AY187" s="15" t="s">
        <v>141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150</v>
      </c>
      <c r="BK187" s="228">
        <f>ROUND(I187*H187,2)</f>
        <v>0</v>
      </c>
      <c r="BL187" s="15" t="s">
        <v>149</v>
      </c>
      <c r="BM187" s="227" t="s">
        <v>257</v>
      </c>
    </row>
    <row r="188" s="13" customFormat="1">
      <c r="A188" s="13"/>
      <c r="B188" s="229"/>
      <c r="C188" s="230"/>
      <c r="D188" s="231" t="s">
        <v>155</v>
      </c>
      <c r="E188" s="232" t="s">
        <v>1</v>
      </c>
      <c r="F188" s="233" t="s">
        <v>607</v>
      </c>
      <c r="G188" s="230"/>
      <c r="H188" s="234">
        <v>32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155</v>
      </c>
      <c r="AU188" s="240" t="s">
        <v>150</v>
      </c>
      <c r="AV188" s="13" t="s">
        <v>150</v>
      </c>
      <c r="AW188" s="13" t="s">
        <v>32</v>
      </c>
      <c r="AX188" s="13" t="s">
        <v>84</v>
      </c>
      <c r="AY188" s="240" t="s">
        <v>141</v>
      </c>
    </row>
    <row r="189" s="2" customFormat="1">
      <c r="A189" s="36"/>
      <c r="B189" s="37"/>
      <c r="C189" s="216" t="s">
        <v>259</v>
      </c>
      <c r="D189" s="216" t="s">
        <v>144</v>
      </c>
      <c r="E189" s="217" t="s">
        <v>260</v>
      </c>
      <c r="F189" s="218" t="s">
        <v>261</v>
      </c>
      <c r="G189" s="219" t="s">
        <v>214</v>
      </c>
      <c r="H189" s="220">
        <v>168</v>
      </c>
      <c r="I189" s="221"/>
      <c r="J189" s="222">
        <f>ROUND(I189*H189,2)</f>
        <v>0</v>
      </c>
      <c r="K189" s="218" t="s">
        <v>148</v>
      </c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0.012999999999999999</v>
      </c>
      <c r="T189" s="226">
        <f>S189*H189</f>
        <v>2.1839999999999997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149</v>
      </c>
      <c r="AT189" s="227" t="s">
        <v>144</v>
      </c>
      <c r="AU189" s="227" t="s">
        <v>150</v>
      </c>
      <c r="AY189" s="15" t="s">
        <v>141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150</v>
      </c>
      <c r="BK189" s="228">
        <f>ROUND(I189*H189,2)</f>
        <v>0</v>
      </c>
      <c r="BL189" s="15" t="s">
        <v>149</v>
      </c>
      <c r="BM189" s="227" t="s">
        <v>262</v>
      </c>
    </row>
    <row r="190" s="13" customFormat="1">
      <c r="A190" s="13"/>
      <c r="B190" s="229"/>
      <c r="C190" s="230"/>
      <c r="D190" s="231" t="s">
        <v>155</v>
      </c>
      <c r="E190" s="232" t="s">
        <v>1</v>
      </c>
      <c r="F190" s="233" t="s">
        <v>608</v>
      </c>
      <c r="G190" s="230"/>
      <c r="H190" s="234">
        <v>168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155</v>
      </c>
      <c r="AU190" s="240" t="s">
        <v>150</v>
      </c>
      <c r="AV190" s="13" t="s">
        <v>150</v>
      </c>
      <c r="AW190" s="13" t="s">
        <v>32</v>
      </c>
      <c r="AX190" s="13" t="s">
        <v>84</v>
      </c>
      <c r="AY190" s="240" t="s">
        <v>141</v>
      </c>
    </row>
    <row r="191" s="2" customFormat="1">
      <c r="A191" s="36"/>
      <c r="B191" s="37"/>
      <c r="C191" s="216" t="s">
        <v>264</v>
      </c>
      <c r="D191" s="216" t="s">
        <v>144</v>
      </c>
      <c r="E191" s="217" t="s">
        <v>265</v>
      </c>
      <c r="F191" s="218" t="s">
        <v>266</v>
      </c>
      <c r="G191" s="219" t="s">
        <v>214</v>
      </c>
      <c r="H191" s="220">
        <v>81</v>
      </c>
      <c r="I191" s="221"/>
      <c r="J191" s="222">
        <f>ROUND(I191*H191,2)</f>
        <v>0</v>
      </c>
      <c r="K191" s="218" t="s">
        <v>148</v>
      </c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0</v>
      </c>
      <c r="R191" s="225">
        <f>Q191*H191</f>
        <v>0</v>
      </c>
      <c r="S191" s="225">
        <v>0.045999999999999999</v>
      </c>
      <c r="T191" s="226">
        <f>S191*H191</f>
        <v>3.726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149</v>
      </c>
      <c r="AT191" s="227" t="s">
        <v>144</v>
      </c>
      <c r="AU191" s="227" t="s">
        <v>150</v>
      </c>
      <c r="AY191" s="15" t="s">
        <v>141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150</v>
      </c>
      <c r="BK191" s="228">
        <f>ROUND(I191*H191,2)</f>
        <v>0</v>
      </c>
      <c r="BL191" s="15" t="s">
        <v>149</v>
      </c>
      <c r="BM191" s="227" t="s">
        <v>267</v>
      </c>
    </row>
    <row r="192" s="13" customFormat="1">
      <c r="A192" s="13"/>
      <c r="B192" s="229"/>
      <c r="C192" s="230"/>
      <c r="D192" s="231" t="s">
        <v>155</v>
      </c>
      <c r="E192" s="232" t="s">
        <v>1</v>
      </c>
      <c r="F192" s="233" t="s">
        <v>609</v>
      </c>
      <c r="G192" s="230"/>
      <c r="H192" s="234">
        <v>81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155</v>
      </c>
      <c r="AU192" s="240" t="s">
        <v>150</v>
      </c>
      <c r="AV192" s="13" t="s">
        <v>150</v>
      </c>
      <c r="AW192" s="13" t="s">
        <v>32</v>
      </c>
      <c r="AX192" s="13" t="s">
        <v>84</v>
      </c>
      <c r="AY192" s="240" t="s">
        <v>141</v>
      </c>
    </row>
    <row r="193" s="2" customFormat="1" ht="33" customHeight="1">
      <c r="A193" s="36"/>
      <c r="B193" s="37"/>
      <c r="C193" s="216" t="s">
        <v>269</v>
      </c>
      <c r="D193" s="216" t="s">
        <v>144</v>
      </c>
      <c r="E193" s="217" t="s">
        <v>270</v>
      </c>
      <c r="F193" s="218" t="s">
        <v>271</v>
      </c>
      <c r="G193" s="219" t="s">
        <v>147</v>
      </c>
      <c r="H193" s="220">
        <v>176.62000000000001</v>
      </c>
      <c r="I193" s="221"/>
      <c r="J193" s="222">
        <f>ROUND(I193*H193,2)</f>
        <v>0</v>
      </c>
      <c r="K193" s="218" t="s">
        <v>148</v>
      </c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0.045999999999999999</v>
      </c>
      <c r="T193" s="226">
        <f>S193*H193</f>
        <v>8.1245200000000004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149</v>
      </c>
      <c r="AT193" s="227" t="s">
        <v>144</v>
      </c>
      <c r="AU193" s="227" t="s">
        <v>150</v>
      </c>
      <c r="AY193" s="15" t="s">
        <v>141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150</v>
      </c>
      <c r="BK193" s="228">
        <f>ROUND(I193*H193,2)</f>
        <v>0</v>
      </c>
      <c r="BL193" s="15" t="s">
        <v>149</v>
      </c>
      <c r="BM193" s="227" t="s">
        <v>272</v>
      </c>
    </row>
    <row r="194" s="13" customFormat="1">
      <c r="A194" s="13"/>
      <c r="B194" s="229"/>
      <c r="C194" s="230"/>
      <c r="D194" s="231" t="s">
        <v>155</v>
      </c>
      <c r="E194" s="232" t="s">
        <v>1</v>
      </c>
      <c r="F194" s="233" t="s">
        <v>610</v>
      </c>
      <c r="G194" s="230"/>
      <c r="H194" s="234">
        <v>176.62000000000001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155</v>
      </c>
      <c r="AU194" s="240" t="s">
        <v>150</v>
      </c>
      <c r="AV194" s="13" t="s">
        <v>150</v>
      </c>
      <c r="AW194" s="13" t="s">
        <v>32</v>
      </c>
      <c r="AX194" s="13" t="s">
        <v>84</v>
      </c>
      <c r="AY194" s="240" t="s">
        <v>141</v>
      </c>
    </row>
    <row r="195" s="2" customFormat="1">
      <c r="A195" s="36"/>
      <c r="B195" s="37"/>
      <c r="C195" s="216" t="s">
        <v>274</v>
      </c>
      <c r="D195" s="216" t="s">
        <v>144</v>
      </c>
      <c r="E195" s="217" t="s">
        <v>275</v>
      </c>
      <c r="F195" s="218" t="s">
        <v>276</v>
      </c>
      <c r="G195" s="219" t="s">
        <v>147</v>
      </c>
      <c r="H195" s="220">
        <v>281.38</v>
      </c>
      <c r="I195" s="221"/>
      <c r="J195" s="222">
        <f>ROUND(I195*H195,2)</f>
        <v>0</v>
      </c>
      <c r="K195" s="218" t="s">
        <v>148</v>
      </c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0.068000000000000005</v>
      </c>
      <c r="T195" s="226">
        <f>S195*H195</f>
        <v>19.133839999999999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149</v>
      </c>
      <c r="AT195" s="227" t="s">
        <v>144</v>
      </c>
      <c r="AU195" s="227" t="s">
        <v>150</v>
      </c>
      <c r="AY195" s="15" t="s">
        <v>141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150</v>
      </c>
      <c r="BK195" s="228">
        <f>ROUND(I195*H195,2)</f>
        <v>0</v>
      </c>
      <c r="BL195" s="15" t="s">
        <v>149</v>
      </c>
      <c r="BM195" s="227" t="s">
        <v>277</v>
      </c>
    </row>
    <row r="196" s="13" customFormat="1">
      <c r="A196" s="13"/>
      <c r="B196" s="229"/>
      <c r="C196" s="230"/>
      <c r="D196" s="231" t="s">
        <v>155</v>
      </c>
      <c r="E196" s="232" t="s">
        <v>1</v>
      </c>
      <c r="F196" s="233" t="s">
        <v>611</v>
      </c>
      <c r="G196" s="230"/>
      <c r="H196" s="234">
        <v>281.38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155</v>
      </c>
      <c r="AU196" s="240" t="s">
        <v>150</v>
      </c>
      <c r="AV196" s="13" t="s">
        <v>150</v>
      </c>
      <c r="AW196" s="13" t="s">
        <v>32</v>
      </c>
      <c r="AX196" s="13" t="s">
        <v>84</v>
      </c>
      <c r="AY196" s="240" t="s">
        <v>141</v>
      </c>
    </row>
    <row r="197" s="12" customFormat="1" ht="22.8" customHeight="1">
      <c r="A197" s="12"/>
      <c r="B197" s="200"/>
      <c r="C197" s="201"/>
      <c r="D197" s="202" t="s">
        <v>75</v>
      </c>
      <c r="E197" s="214" t="s">
        <v>279</v>
      </c>
      <c r="F197" s="214" t="s">
        <v>280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SUM(P198:P202)</f>
        <v>0</v>
      </c>
      <c r="Q197" s="208"/>
      <c r="R197" s="209">
        <f>SUM(R198:R202)</f>
        <v>0</v>
      </c>
      <c r="S197" s="208"/>
      <c r="T197" s="210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84</v>
      </c>
      <c r="AT197" s="212" t="s">
        <v>75</v>
      </c>
      <c r="AU197" s="212" t="s">
        <v>84</v>
      </c>
      <c r="AY197" s="211" t="s">
        <v>141</v>
      </c>
      <c r="BK197" s="213">
        <f>SUM(BK198:BK202)</f>
        <v>0</v>
      </c>
    </row>
    <row r="198" s="2" customFormat="1" ht="33" customHeight="1">
      <c r="A198" s="36"/>
      <c r="B198" s="37"/>
      <c r="C198" s="216" t="s">
        <v>281</v>
      </c>
      <c r="D198" s="216" t="s">
        <v>144</v>
      </c>
      <c r="E198" s="217" t="s">
        <v>282</v>
      </c>
      <c r="F198" s="218" t="s">
        <v>283</v>
      </c>
      <c r="G198" s="219" t="s">
        <v>284</v>
      </c>
      <c r="H198" s="220">
        <v>62.594999999999999</v>
      </c>
      <c r="I198" s="221"/>
      <c r="J198" s="222">
        <f>ROUND(I198*H198,2)</f>
        <v>0</v>
      </c>
      <c r="K198" s="218" t="s">
        <v>148</v>
      </c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149</v>
      </c>
      <c r="AT198" s="227" t="s">
        <v>144</v>
      </c>
      <c r="AU198" s="227" t="s">
        <v>150</v>
      </c>
      <c r="AY198" s="15" t="s">
        <v>141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150</v>
      </c>
      <c r="BK198" s="228">
        <f>ROUND(I198*H198,2)</f>
        <v>0</v>
      </c>
      <c r="BL198" s="15" t="s">
        <v>149</v>
      </c>
      <c r="BM198" s="227" t="s">
        <v>285</v>
      </c>
    </row>
    <row r="199" s="2" customFormat="1">
      <c r="A199" s="36"/>
      <c r="B199" s="37"/>
      <c r="C199" s="216" t="s">
        <v>286</v>
      </c>
      <c r="D199" s="216" t="s">
        <v>144</v>
      </c>
      <c r="E199" s="217" t="s">
        <v>287</v>
      </c>
      <c r="F199" s="218" t="s">
        <v>288</v>
      </c>
      <c r="G199" s="219" t="s">
        <v>284</v>
      </c>
      <c r="H199" s="220">
        <v>62.594999999999999</v>
      </c>
      <c r="I199" s="221"/>
      <c r="J199" s="222">
        <f>ROUND(I199*H199,2)</f>
        <v>0</v>
      </c>
      <c r="K199" s="218" t="s">
        <v>148</v>
      </c>
      <c r="L199" s="42"/>
      <c r="M199" s="223" t="s">
        <v>1</v>
      </c>
      <c r="N199" s="224" t="s">
        <v>42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149</v>
      </c>
      <c r="AT199" s="227" t="s">
        <v>144</v>
      </c>
      <c r="AU199" s="227" t="s">
        <v>150</v>
      </c>
      <c r="AY199" s="15" t="s">
        <v>141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150</v>
      </c>
      <c r="BK199" s="228">
        <f>ROUND(I199*H199,2)</f>
        <v>0</v>
      </c>
      <c r="BL199" s="15" t="s">
        <v>149</v>
      </c>
      <c r="BM199" s="227" t="s">
        <v>289</v>
      </c>
    </row>
    <row r="200" s="2" customFormat="1">
      <c r="A200" s="36"/>
      <c r="B200" s="37"/>
      <c r="C200" s="216" t="s">
        <v>290</v>
      </c>
      <c r="D200" s="216" t="s">
        <v>144</v>
      </c>
      <c r="E200" s="217" t="s">
        <v>291</v>
      </c>
      <c r="F200" s="218" t="s">
        <v>292</v>
      </c>
      <c r="G200" s="219" t="s">
        <v>284</v>
      </c>
      <c r="H200" s="220">
        <v>563.35500000000002</v>
      </c>
      <c r="I200" s="221"/>
      <c r="J200" s="222">
        <f>ROUND(I200*H200,2)</f>
        <v>0</v>
      </c>
      <c r="K200" s="218" t="s">
        <v>148</v>
      </c>
      <c r="L200" s="42"/>
      <c r="M200" s="223" t="s">
        <v>1</v>
      </c>
      <c r="N200" s="224" t="s">
        <v>42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149</v>
      </c>
      <c r="AT200" s="227" t="s">
        <v>144</v>
      </c>
      <c r="AU200" s="227" t="s">
        <v>150</v>
      </c>
      <c r="AY200" s="15" t="s">
        <v>141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150</v>
      </c>
      <c r="BK200" s="228">
        <f>ROUND(I200*H200,2)</f>
        <v>0</v>
      </c>
      <c r="BL200" s="15" t="s">
        <v>149</v>
      </c>
      <c r="BM200" s="227" t="s">
        <v>293</v>
      </c>
    </row>
    <row r="201" s="13" customFormat="1">
      <c r="A201" s="13"/>
      <c r="B201" s="229"/>
      <c r="C201" s="230"/>
      <c r="D201" s="231" t="s">
        <v>155</v>
      </c>
      <c r="E201" s="232" t="s">
        <v>1</v>
      </c>
      <c r="F201" s="233" t="s">
        <v>612</v>
      </c>
      <c r="G201" s="230"/>
      <c r="H201" s="234">
        <v>563.35500000000002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155</v>
      </c>
      <c r="AU201" s="240" t="s">
        <v>150</v>
      </c>
      <c r="AV201" s="13" t="s">
        <v>150</v>
      </c>
      <c r="AW201" s="13" t="s">
        <v>32</v>
      </c>
      <c r="AX201" s="13" t="s">
        <v>84</v>
      </c>
      <c r="AY201" s="240" t="s">
        <v>141</v>
      </c>
    </row>
    <row r="202" s="2" customFormat="1" ht="33" customHeight="1">
      <c r="A202" s="36"/>
      <c r="B202" s="37"/>
      <c r="C202" s="216" t="s">
        <v>295</v>
      </c>
      <c r="D202" s="216" t="s">
        <v>144</v>
      </c>
      <c r="E202" s="217" t="s">
        <v>296</v>
      </c>
      <c r="F202" s="218" t="s">
        <v>297</v>
      </c>
      <c r="G202" s="219" t="s">
        <v>284</v>
      </c>
      <c r="H202" s="220">
        <v>62.594999999999999</v>
      </c>
      <c r="I202" s="221"/>
      <c r="J202" s="222">
        <f>ROUND(I202*H202,2)</f>
        <v>0</v>
      </c>
      <c r="K202" s="218" t="s">
        <v>148</v>
      </c>
      <c r="L202" s="42"/>
      <c r="M202" s="223" t="s">
        <v>1</v>
      </c>
      <c r="N202" s="224" t="s">
        <v>42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149</v>
      </c>
      <c r="AT202" s="227" t="s">
        <v>144</v>
      </c>
      <c r="AU202" s="227" t="s">
        <v>150</v>
      </c>
      <c r="AY202" s="15" t="s">
        <v>141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150</v>
      </c>
      <c r="BK202" s="228">
        <f>ROUND(I202*H202,2)</f>
        <v>0</v>
      </c>
      <c r="BL202" s="15" t="s">
        <v>149</v>
      </c>
      <c r="BM202" s="227" t="s">
        <v>298</v>
      </c>
    </row>
    <row r="203" s="12" customFormat="1" ht="22.8" customHeight="1">
      <c r="A203" s="12"/>
      <c r="B203" s="200"/>
      <c r="C203" s="201"/>
      <c r="D203" s="202" t="s">
        <v>75</v>
      </c>
      <c r="E203" s="214" t="s">
        <v>299</v>
      </c>
      <c r="F203" s="214" t="s">
        <v>300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P204</f>
        <v>0</v>
      </c>
      <c r="Q203" s="208"/>
      <c r="R203" s="209">
        <f>R204</f>
        <v>0</v>
      </c>
      <c r="S203" s="208"/>
      <c r="T203" s="210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84</v>
      </c>
      <c r="AT203" s="212" t="s">
        <v>75</v>
      </c>
      <c r="AU203" s="212" t="s">
        <v>84</v>
      </c>
      <c r="AY203" s="211" t="s">
        <v>141</v>
      </c>
      <c r="BK203" s="213">
        <f>BK204</f>
        <v>0</v>
      </c>
    </row>
    <row r="204" s="2" customFormat="1" ht="16.5" customHeight="1">
      <c r="A204" s="36"/>
      <c r="B204" s="37"/>
      <c r="C204" s="216" t="s">
        <v>301</v>
      </c>
      <c r="D204" s="216" t="s">
        <v>144</v>
      </c>
      <c r="E204" s="217" t="s">
        <v>302</v>
      </c>
      <c r="F204" s="218" t="s">
        <v>303</v>
      </c>
      <c r="G204" s="219" t="s">
        <v>284</v>
      </c>
      <c r="H204" s="220">
        <v>42.847999999999999</v>
      </c>
      <c r="I204" s="221"/>
      <c r="J204" s="222">
        <f>ROUND(I204*H204,2)</f>
        <v>0</v>
      </c>
      <c r="K204" s="218" t="s">
        <v>148</v>
      </c>
      <c r="L204" s="42"/>
      <c r="M204" s="223" t="s">
        <v>1</v>
      </c>
      <c r="N204" s="224" t="s">
        <v>42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149</v>
      </c>
      <c r="AT204" s="227" t="s">
        <v>144</v>
      </c>
      <c r="AU204" s="227" t="s">
        <v>150</v>
      </c>
      <c r="AY204" s="15" t="s">
        <v>141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150</v>
      </c>
      <c r="BK204" s="228">
        <f>ROUND(I204*H204,2)</f>
        <v>0</v>
      </c>
      <c r="BL204" s="15" t="s">
        <v>149</v>
      </c>
      <c r="BM204" s="227" t="s">
        <v>304</v>
      </c>
    </row>
    <row r="205" s="12" customFormat="1" ht="25.92" customHeight="1">
      <c r="A205" s="12"/>
      <c r="B205" s="200"/>
      <c r="C205" s="201"/>
      <c r="D205" s="202" t="s">
        <v>75</v>
      </c>
      <c r="E205" s="203" t="s">
        <v>305</v>
      </c>
      <c r="F205" s="203" t="s">
        <v>306</v>
      </c>
      <c r="G205" s="201"/>
      <c r="H205" s="201"/>
      <c r="I205" s="204"/>
      <c r="J205" s="205">
        <f>BK205</f>
        <v>0</v>
      </c>
      <c r="K205" s="201"/>
      <c r="L205" s="206"/>
      <c r="M205" s="207"/>
      <c r="N205" s="208"/>
      <c r="O205" s="208"/>
      <c r="P205" s="209">
        <f>P206+P216+P224+P226+P228+P230+P232+P234+P237+P245+P255+P258+P280+P286+P294</f>
        <v>0</v>
      </c>
      <c r="Q205" s="208"/>
      <c r="R205" s="209">
        <f>R206+R216+R224+R226+R228+R230+R232+R234+R237+R245+R255+R258+R280+R286+R294</f>
        <v>9.1689228000000025</v>
      </c>
      <c r="S205" s="208"/>
      <c r="T205" s="210">
        <f>T206+T216+T224+T226+T228+T230+T232+T234+T237+T245+T255+T258+T280+T286+T294</f>
        <v>4.2319673999999994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150</v>
      </c>
      <c r="AT205" s="212" t="s">
        <v>75</v>
      </c>
      <c r="AU205" s="212" t="s">
        <v>76</v>
      </c>
      <c r="AY205" s="211" t="s">
        <v>141</v>
      </c>
      <c r="BK205" s="213">
        <f>BK206+BK216+BK224+BK226+BK228+BK230+BK232+BK234+BK237+BK245+BK255+BK258+BK280+BK286+BK294</f>
        <v>0</v>
      </c>
    </row>
    <row r="206" s="12" customFormat="1" ht="22.8" customHeight="1">
      <c r="A206" s="12"/>
      <c r="B206" s="200"/>
      <c r="C206" s="201"/>
      <c r="D206" s="202" t="s">
        <v>75</v>
      </c>
      <c r="E206" s="214" t="s">
        <v>307</v>
      </c>
      <c r="F206" s="214" t="s">
        <v>308</v>
      </c>
      <c r="G206" s="201"/>
      <c r="H206" s="201"/>
      <c r="I206" s="204"/>
      <c r="J206" s="215">
        <f>BK206</f>
        <v>0</v>
      </c>
      <c r="K206" s="201"/>
      <c r="L206" s="206"/>
      <c r="M206" s="207"/>
      <c r="N206" s="208"/>
      <c r="O206" s="208"/>
      <c r="P206" s="209">
        <f>SUM(P207:P215)</f>
        <v>0</v>
      </c>
      <c r="Q206" s="208"/>
      <c r="R206" s="209">
        <f>SUM(R207:R215)</f>
        <v>0.0017662000000000001</v>
      </c>
      <c r="S206" s="208"/>
      <c r="T206" s="210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1" t="s">
        <v>150</v>
      </c>
      <c r="AT206" s="212" t="s">
        <v>75</v>
      </c>
      <c r="AU206" s="212" t="s">
        <v>84</v>
      </c>
      <c r="AY206" s="211" t="s">
        <v>141</v>
      </c>
      <c r="BK206" s="213">
        <f>SUM(BK207:BK215)</f>
        <v>0</v>
      </c>
    </row>
    <row r="207" s="2" customFormat="1">
      <c r="A207" s="36"/>
      <c r="B207" s="37"/>
      <c r="C207" s="216" t="s">
        <v>309</v>
      </c>
      <c r="D207" s="216" t="s">
        <v>144</v>
      </c>
      <c r="E207" s="217" t="s">
        <v>310</v>
      </c>
      <c r="F207" s="218" t="s">
        <v>613</v>
      </c>
      <c r="G207" s="219" t="s">
        <v>147</v>
      </c>
      <c r="H207" s="220">
        <v>80.099999999999994</v>
      </c>
      <c r="I207" s="221"/>
      <c r="J207" s="222">
        <f>ROUND(I207*H207,2)</f>
        <v>0</v>
      </c>
      <c r="K207" s="218" t="s">
        <v>1</v>
      </c>
      <c r="L207" s="42"/>
      <c r="M207" s="223" t="s">
        <v>1</v>
      </c>
      <c r="N207" s="224" t="s">
        <v>42</v>
      </c>
      <c r="O207" s="89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221</v>
      </c>
      <c r="AT207" s="227" t="s">
        <v>144</v>
      </c>
      <c r="AU207" s="227" t="s">
        <v>150</v>
      </c>
      <c r="AY207" s="15" t="s">
        <v>141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150</v>
      </c>
      <c r="BK207" s="228">
        <f>ROUND(I207*H207,2)</f>
        <v>0</v>
      </c>
      <c r="BL207" s="15" t="s">
        <v>221</v>
      </c>
      <c r="BM207" s="227" t="s">
        <v>312</v>
      </c>
    </row>
    <row r="208" s="13" customFormat="1">
      <c r="A208" s="13"/>
      <c r="B208" s="229"/>
      <c r="C208" s="230"/>
      <c r="D208" s="231" t="s">
        <v>155</v>
      </c>
      <c r="E208" s="232" t="s">
        <v>1</v>
      </c>
      <c r="F208" s="233" t="s">
        <v>599</v>
      </c>
      <c r="G208" s="230"/>
      <c r="H208" s="234">
        <v>80.099999999999994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155</v>
      </c>
      <c r="AU208" s="240" t="s">
        <v>150</v>
      </c>
      <c r="AV208" s="13" t="s">
        <v>150</v>
      </c>
      <c r="AW208" s="13" t="s">
        <v>32</v>
      </c>
      <c r="AX208" s="13" t="s">
        <v>84</v>
      </c>
      <c r="AY208" s="240" t="s">
        <v>141</v>
      </c>
    </row>
    <row r="209" s="2" customFormat="1" ht="33" customHeight="1">
      <c r="A209" s="36"/>
      <c r="B209" s="37"/>
      <c r="C209" s="216" t="s">
        <v>313</v>
      </c>
      <c r="D209" s="216" t="s">
        <v>144</v>
      </c>
      <c r="E209" s="217" t="s">
        <v>314</v>
      </c>
      <c r="F209" s="218" t="s">
        <v>315</v>
      </c>
      <c r="G209" s="219" t="s">
        <v>147</v>
      </c>
      <c r="H209" s="220">
        <v>291.88</v>
      </c>
      <c r="I209" s="221"/>
      <c r="J209" s="222">
        <f>ROUND(I209*H209,2)</f>
        <v>0</v>
      </c>
      <c r="K209" s="218" t="s">
        <v>1</v>
      </c>
      <c r="L209" s="42"/>
      <c r="M209" s="223" t="s">
        <v>1</v>
      </c>
      <c r="N209" s="224" t="s">
        <v>42</v>
      </c>
      <c r="O209" s="89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221</v>
      </c>
      <c r="AT209" s="227" t="s">
        <v>144</v>
      </c>
      <c r="AU209" s="227" t="s">
        <v>150</v>
      </c>
      <c r="AY209" s="15" t="s">
        <v>141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150</v>
      </c>
      <c r="BK209" s="228">
        <f>ROUND(I209*H209,2)</f>
        <v>0</v>
      </c>
      <c r="BL209" s="15" t="s">
        <v>221</v>
      </c>
      <c r="BM209" s="227" t="s">
        <v>316</v>
      </c>
    </row>
    <row r="210" s="13" customFormat="1">
      <c r="A210" s="13"/>
      <c r="B210" s="229"/>
      <c r="C210" s="230"/>
      <c r="D210" s="231" t="s">
        <v>155</v>
      </c>
      <c r="E210" s="232" t="s">
        <v>1</v>
      </c>
      <c r="F210" s="233" t="s">
        <v>614</v>
      </c>
      <c r="G210" s="230"/>
      <c r="H210" s="234">
        <v>291.88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155</v>
      </c>
      <c r="AU210" s="240" t="s">
        <v>150</v>
      </c>
      <c r="AV210" s="13" t="s">
        <v>150</v>
      </c>
      <c r="AW210" s="13" t="s">
        <v>32</v>
      </c>
      <c r="AX210" s="13" t="s">
        <v>84</v>
      </c>
      <c r="AY210" s="240" t="s">
        <v>141</v>
      </c>
    </row>
    <row r="211" s="2" customFormat="1">
      <c r="A211" s="36"/>
      <c r="B211" s="37"/>
      <c r="C211" s="216" t="s">
        <v>318</v>
      </c>
      <c r="D211" s="216" t="s">
        <v>144</v>
      </c>
      <c r="E211" s="217" t="s">
        <v>319</v>
      </c>
      <c r="F211" s="218" t="s">
        <v>320</v>
      </c>
      <c r="G211" s="219" t="s">
        <v>214</v>
      </c>
      <c r="H211" s="220">
        <v>84.105000000000004</v>
      </c>
      <c r="I211" s="221"/>
      <c r="J211" s="222">
        <f>ROUND(I211*H211,2)</f>
        <v>0</v>
      </c>
      <c r="K211" s="218" t="s">
        <v>148</v>
      </c>
      <c r="L211" s="42"/>
      <c r="M211" s="223" t="s">
        <v>1</v>
      </c>
      <c r="N211" s="224" t="s">
        <v>42</v>
      </c>
      <c r="O211" s="89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221</v>
      </c>
      <c r="AT211" s="227" t="s">
        <v>144</v>
      </c>
      <c r="AU211" s="227" t="s">
        <v>150</v>
      </c>
      <c r="AY211" s="15" t="s">
        <v>141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150</v>
      </c>
      <c r="BK211" s="228">
        <f>ROUND(I211*H211,2)</f>
        <v>0</v>
      </c>
      <c r="BL211" s="15" t="s">
        <v>221</v>
      </c>
      <c r="BM211" s="227" t="s">
        <v>321</v>
      </c>
    </row>
    <row r="212" s="13" customFormat="1">
      <c r="A212" s="13"/>
      <c r="B212" s="229"/>
      <c r="C212" s="230"/>
      <c r="D212" s="231" t="s">
        <v>155</v>
      </c>
      <c r="E212" s="232" t="s">
        <v>1</v>
      </c>
      <c r="F212" s="233" t="s">
        <v>602</v>
      </c>
      <c r="G212" s="230"/>
      <c r="H212" s="234">
        <v>84.105000000000004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155</v>
      </c>
      <c r="AU212" s="240" t="s">
        <v>150</v>
      </c>
      <c r="AV212" s="13" t="s">
        <v>150</v>
      </c>
      <c r="AW212" s="13" t="s">
        <v>32</v>
      </c>
      <c r="AX212" s="13" t="s">
        <v>84</v>
      </c>
      <c r="AY212" s="240" t="s">
        <v>141</v>
      </c>
    </row>
    <row r="213" s="2" customFormat="1" ht="16.5" customHeight="1">
      <c r="A213" s="36"/>
      <c r="B213" s="37"/>
      <c r="C213" s="241" t="s">
        <v>323</v>
      </c>
      <c r="D213" s="241" t="s">
        <v>324</v>
      </c>
      <c r="E213" s="242" t="s">
        <v>325</v>
      </c>
      <c r="F213" s="243" t="s">
        <v>326</v>
      </c>
      <c r="G213" s="244" t="s">
        <v>214</v>
      </c>
      <c r="H213" s="245">
        <v>88.310000000000002</v>
      </c>
      <c r="I213" s="246"/>
      <c r="J213" s="247">
        <f>ROUND(I213*H213,2)</f>
        <v>0</v>
      </c>
      <c r="K213" s="243" t="s">
        <v>148</v>
      </c>
      <c r="L213" s="248"/>
      <c r="M213" s="249" t="s">
        <v>1</v>
      </c>
      <c r="N213" s="250" t="s">
        <v>42</v>
      </c>
      <c r="O213" s="89"/>
      <c r="P213" s="225">
        <f>O213*H213</f>
        <v>0</v>
      </c>
      <c r="Q213" s="225">
        <v>2.0000000000000002E-05</v>
      </c>
      <c r="R213" s="225">
        <f>Q213*H213</f>
        <v>0.0017662000000000001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301</v>
      </c>
      <c r="AT213" s="227" t="s">
        <v>324</v>
      </c>
      <c r="AU213" s="227" t="s">
        <v>150</v>
      </c>
      <c r="AY213" s="15" t="s">
        <v>141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150</v>
      </c>
      <c r="BK213" s="228">
        <f>ROUND(I213*H213,2)</f>
        <v>0</v>
      </c>
      <c r="BL213" s="15" t="s">
        <v>221</v>
      </c>
      <c r="BM213" s="227" t="s">
        <v>327</v>
      </c>
    </row>
    <row r="214" s="13" customFormat="1">
      <c r="A214" s="13"/>
      <c r="B214" s="229"/>
      <c r="C214" s="230"/>
      <c r="D214" s="231" t="s">
        <v>155</v>
      </c>
      <c r="E214" s="230"/>
      <c r="F214" s="233" t="s">
        <v>615</v>
      </c>
      <c r="G214" s="230"/>
      <c r="H214" s="234">
        <v>88.310000000000002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155</v>
      </c>
      <c r="AU214" s="240" t="s">
        <v>150</v>
      </c>
      <c r="AV214" s="13" t="s">
        <v>150</v>
      </c>
      <c r="AW214" s="13" t="s">
        <v>4</v>
      </c>
      <c r="AX214" s="13" t="s">
        <v>84</v>
      </c>
      <c r="AY214" s="240" t="s">
        <v>141</v>
      </c>
    </row>
    <row r="215" s="2" customFormat="1">
      <c r="A215" s="36"/>
      <c r="B215" s="37"/>
      <c r="C215" s="216" t="s">
        <v>329</v>
      </c>
      <c r="D215" s="216" t="s">
        <v>144</v>
      </c>
      <c r="E215" s="217" t="s">
        <v>330</v>
      </c>
      <c r="F215" s="218" t="s">
        <v>331</v>
      </c>
      <c r="G215" s="219" t="s">
        <v>332</v>
      </c>
      <c r="H215" s="251"/>
      <c r="I215" s="221"/>
      <c r="J215" s="222">
        <f>ROUND(I215*H215,2)</f>
        <v>0</v>
      </c>
      <c r="K215" s="218" t="s">
        <v>148</v>
      </c>
      <c r="L215" s="42"/>
      <c r="M215" s="223" t="s">
        <v>1</v>
      </c>
      <c r="N215" s="224" t="s">
        <v>42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221</v>
      </c>
      <c r="AT215" s="227" t="s">
        <v>144</v>
      </c>
      <c r="AU215" s="227" t="s">
        <v>150</v>
      </c>
      <c r="AY215" s="15" t="s">
        <v>141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150</v>
      </c>
      <c r="BK215" s="228">
        <f>ROUND(I215*H215,2)</f>
        <v>0</v>
      </c>
      <c r="BL215" s="15" t="s">
        <v>221</v>
      </c>
      <c r="BM215" s="227" t="s">
        <v>333</v>
      </c>
    </row>
    <row r="216" s="12" customFormat="1" ht="22.8" customHeight="1">
      <c r="A216" s="12"/>
      <c r="B216" s="200"/>
      <c r="C216" s="201"/>
      <c r="D216" s="202" t="s">
        <v>75</v>
      </c>
      <c r="E216" s="214" t="s">
        <v>334</v>
      </c>
      <c r="F216" s="214" t="s">
        <v>335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SUM(P217:P223)</f>
        <v>0</v>
      </c>
      <c r="Q216" s="208"/>
      <c r="R216" s="209">
        <f>SUM(R217:R223)</f>
        <v>0.016340400000000001</v>
      </c>
      <c r="S216" s="208"/>
      <c r="T216" s="210">
        <f>SUM(T217:T223)</f>
        <v>0.81701999999999997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150</v>
      </c>
      <c r="AT216" s="212" t="s">
        <v>75</v>
      </c>
      <c r="AU216" s="212" t="s">
        <v>84</v>
      </c>
      <c r="AY216" s="211" t="s">
        <v>141</v>
      </c>
      <c r="BK216" s="213">
        <f>SUM(BK217:BK223)</f>
        <v>0</v>
      </c>
    </row>
    <row r="217" s="2" customFormat="1" ht="33" customHeight="1">
      <c r="A217" s="36"/>
      <c r="B217" s="37"/>
      <c r="C217" s="216" t="s">
        <v>336</v>
      </c>
      <c r="D217" s="216" t="s">
        <v>144</v>
      </c>
      <c r="E217" s="217" t="s">
        <v>337</v>
      </c>
      <c r="F217" s="218" t="s">
        <v>338</v>
      </c>
      <c r="G217" s="219" t="s">
        <v>147</v>
      </c>
      <c r="H217" s="220">
        <v>80.099999999999994</v>
      </c>
      <c r="I217" s="221"/>
      <c r="J217" s="222">
        <f>ROUND(I217*H217,2)</f>
        <v>0</v>
      </c>
      <c r="K217" s="218" t="s">
        <v>148</v>
      </c>
      <c r="L217" s="42"/>
      <c r="M217" s="223" t="s">
        <v>1</v>
      </c>
      <c r="N217" s="224" t="s">
        <v>42</v>
      </c>
      <c r="O217" s="89"/>
      <c r="P217" s="225">
        <f>O217*H217</f>
        <v>0</v>
      </c>
      <c r="Q217" s="225">
        <v>0</v>
      </c>
      <c r="R217" s="225">
        <f>Q217*H217</f>
        <v>0</v>
      </c>
      <c r="S217" s="225">
        <v>0.010200000000000001</v>
      </c>
      <c r="T217" s="226">
        <f>S217*H217</f>
        <v>0.81701999999999997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221</v>
      </c>
      <c r="AT217" s="227" t="s">
        <v>144</v>
      </c>
      <c r="AU217" s="227" t="s">
        <v>150</v>
      </c>
      <c r="AY217" s="15" t="s">
        <v>141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150</v>
      </c>
      <c r="BK217" s="228">
        <f>ROUND(I217*H217,2)</f>
        <v>0</v>
      </c>
      <c r="BL217" s="15" t="s">
        <v>221</v>
      </c>
      <c r="BM217" s="227" t="s">
        <v>339</v>
      </c>
    </row>
    <row r="218" s="13" customFormat="1">
      <c r="A218" s="13"/>
      <c r="B218" s="229"/>
      <c r="C218" s="230"/>
      <c r="D218" s="231" t="s">
        <v>155</v>
      </c>
      <c r="E218" s="232" t="s">
        <v>1</v>
      </c>
      <c r="F218" s="233" t="s">
        <v>599</v>
      </c>
      <c r="G218" s="230"/>
      <c r="H218" s="234">
        <v>80.099999999999994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155</v>
      </c>
      <c r="AU218" s="240" t="s">
        <v>150</v>
      </c>
      <c r="AV218" s="13" t="s">
        <v>150</v>
      </c>
      <c r="AW218" s="13" t="s">
        <v>32</v>
      </c>
      <c r="AX218" s="13" t="s">
        <v>84</v>
      </c>
      <c r="AY218" s="240" t="s">
        <v>141</v>
      </c>
    </row>
    <row r="219" s="2" customFormat="1">
      <c r="A219" s="36"/>
      <c r="B219" s="37"/>
      <c r="C219" s="216" t="s">
        <v>340</v>
      </c>
      <c r="D219" s="216" t="s">
        <v>144</v>
      </c>
      <c r="E219" s="217" t="s">
        <v>341</v>
      </c>
      <c r="F219" s="218" t="s">
        <v>342</v>
      </c>
      <c r="G219" s="219" t="s">
        <v>147</v>
      </c>
      <c r="H219" s="220">
        <v>80.099999999999994</v>
      </c>
      <c r="I219" s="221"/>
      <c r="J219" s="222">
        <f>ROUND(I219*H219,2)</f>
        <v>0</v>
      </c>
      <c r="K219" s="218" t="s">
        <v>148</v>
      </c>
      <c r="L219" s="42"/>
      <c r="M219" s="223" t="s">
        <v>1</v>
      </c>
      <c r="N219" s="224" t="s">
        <v>42</v>
      </c>
      <c r="O219" s="89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221</v>
      </c>
      <c r="AT219" s="227" t="s">
        <v>144</v>
      </c>
      <c r="AU219" s="227" t="s">
        <v>150</v>
      </c>
      <c r="AY219" s="15" t="s">
        <v>141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150</v>
      </c>
      <c r="BK219" s="228">
        <f>ROUND(I219*H219,2)</f>
        <v>0</v>
      </c>
      <c r="BL219" s="15" t="s">
        <v>221</v>
      </c>
      <c r="BM219" s="227" t="s">
        <v>343</v>
      </c>
    </row>
    <row r="220" s="13" customFormat="1">
      <c r="A220" s="13"/>
      <c r="B220" s="229"/>
      <c r="C220" s="230"/>
      <c r="D220" s="231" t="s">
        <v>155</v>
      </c>
      <c r="E220" s="232" t="s">
        <v>1</v>
      </c>
      <c r="F220" s="233" t="s">
        <v>606</v>
      </c>
      <c r="G220" s="230"/>
      <c r="H220" s="234">
        <v>80.099999999999994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155</v>
      </c>
      <c r="AU220" s="240" t="s">
        <v>150</v>
      </c>
      <c r="AV220" s="13" t="s">
        <v>150</v>
      </c>
      <c r="AW220" s="13" t="s">
        <v>32</v>
      </c>
      <c r="AX220" s="13" t="s">
        <v>84</v>
      </c>
      <c r="AY220" s="240" t="s">
        <v>141</v>
      </c>
    </row>
    <row r="221" s="2" customFormat="1" ht="55.5" customHeight="1">
      <c r="A221" s="36"/>
      <c r="B221" s="37"/>
      <c r="C221" s="241" t="s">
        <v>344</v>
      </c>
      <c r="D221" s="241" t="s">
        <v>324</v>
      </c>
      <c r="E221" s="242" t="s">
        <v>345</v>
      </c>
      <c r="F221" s="243" t="s">
        <v>346</v>
      </c>
      <c r="G221" s="244" t="s">
        <v>147</v>
      </c>
      <c r="H221" s="245">
        <v>81.701999999999998</v>
      </c>
      <c r="I221" s="246"/>
      <c r="J221" s="247">
        <f>ROUND(I221*H221,2)</f>
        <v>0</v>
      </c>
      <c r="K221" s="243" t="s">
        <v>1</v>
      </c>
      <c r="L221" s="248"/>
      <c r="M221" s="249" t="s">
        <v>1</v>
      </c>
      <c r="N221" s="250" t="s">
        <v>42</v>
      </c>
      <c r="O221" s="89"/>
      <c r="P221" s="225">
        <f>O221*H221</f>
        <v>0</v>
      </c>
      <c r="Q221" s="225">
        <v>0.00020000000000000001</v>
      </c>
      <c r="R221" s="225">
        <f>Q221*H221</f>
        <v>0.016340400000000001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301</v>
      </c>
      <c r="AT221" s="227" t="s">
        <v>324</v>
      </c>
      <c r="AU221" s="227" t="s">
        <v>150</v>
      </c>
      <c r="AY221" s="15" t="s">
        <v>141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150</v>
      </c>
      <c r="BK221" s="228">
        <f>ROUND(I221*H221,2)</f>
        <v>0</v>
      </c>
      <c r="BL221" s="15" t="s">
        <v>221</v>
      </c>
      <c r="BM221" s="227" t="s">
        <v>347</v>
      </c>
    </row>
    <row r="222" s="13" customFormat="1">
      <c r="A222" s="13"/>
      <c r="B222" s="229"/>
      <c r="C222" s="230"/>
      <c r="D222" s="231" t="s">
        <v>155</v>
      </c>
      <c r="E222" s="230"/>
      <c r="F222" s="233" t="s">
        <v>616</v>
      </c>
      <c r="G222" s="230"/>
      <c r="H222" s="234">
        <v>81.701999999999998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155</v>
      </c>
      <c r="AU222" s="240" t="s">
        <v>150</v>
      </c>
      <c r="AV222" s="13" t="s">
        <v>150</v>
      </c>
      <c r="AW222" s="13" t="s">
        <v>4</v>
      </c>
      <c r="AX222" s="13" t="s">
        <v>84</v>
      </c>
      <c r="AY222" s="240" t="s">
        <v>141</v>
      </c>
    </row>
    <row r="223" s="2" customFormat="1">
      <c r="A223" s="36"/>
      <c r="B223" s="37"/>
      <c r="C223" s="216" t="s">
        <v>349</v>
      </c>
      <c r="D223" s="216" t="s">
        <v>144</v>
      </c>
      <c r="E223" s="217" t="s">
        <v>350</v>
      </c>
      <c r="F223" s="218" t="s">
        <v>351</v>
      </c>
      <c r="G223" s="219" t="s">
        <v>332</v>
      </c>
      <c r="H223" s="251"/>
      <c r="I223" s="221"/>
      <c r="J223" s="222">
        <f>ROUND(I223*H223,2)</f>
        <v>0</v>
      </c>
      <c r="K223" s="218" t="s">
        <v>148</v>
      </c>
      <c r="L223" s="42"/>
      <c r="M223" s="223" t="s">
        <v>1</v>
      </c>
      <c r="N223" s="224" t="s">
        <v>42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221</v>
      </c>
      <c r="AT223" s="227" t="s">
        <v>144</v>
      </c>
      <c r="AU223" s="227" t="s">
        <v>150</v>
      </c>
      <c r="AY223" s="15" t="s">
        <v>141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150</v>
      </c>
      <c r="BK223" s="228">
        <f>ROUND(I223*H223,2)</f>
        <v>0</v>
      </c>
      <c r="BL223" s="15" t="s">
        <v>221</v>
      </c>
      <c r="BM223" s="227" t="s">
        <v>352</v>
      </c>
    </row>
    <row r="224" s="12" customFormat="1" ht="22.8" customHeight="1">
      <c r="A224" s="12"/>
      <c r="B224" s="200"/>
      <c r="C224" s="201"/>
      <c r="D224" s="202" t="s">
        <v>75</v>
      </c>
      <c r="E224" s="214" t="s">
        <v>353</v>
      </c>
      <c r="F224" s="214" t="s">
        <v>354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P225</f>
        <v>0</v>
      </c>
      <c r="Q224" s="208"/>
      <c r="R224" s="209">
        <f>R225</f>
        <v>0</v>
      </c>
      <c r="S224" s="208"/>
      <c r="T224" s="210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150</v>
      </c>
      <c r="AT224" s="212" t="s">
        <v>75</v>
      </c>
      <c r="AU224" s="212" t="s">
        <v>84</v>
      </c>
      <c r="AY224" s="211" t="s">
        <v>141</v>
      </c>
      <c r="BK224" s="213">
        <f>BK225</f>
        <v>0</v>
      </c>
    </row>
    <row r="225" s="2" customFormat="1" ht="16.5" customHeight="1">
      <c r="A225" s="36"/>
      <c r="B225" s="37"/>
      <c r="C225" s="216" t="s">
        <v>355</v>
      </c>
      <c r="D225" s="216" t="s">
        <v>144</v>
      </c>
      <c r="E225" s="217" t="s">
        <v>356</v>
      </c>
      <c r="F225" s="218" t="s">
        <v>357</v>
      </c>
      <c r="G225" s="219" t="s">
        <v>238</v>
      </c>
      <c r="H225" s="220">
        <v>1</v>
      </c>
      <c r="I225" s="221"/>
      <c r="J225" s="222">
        <f>ROUND(I225*H225,2)</f>
        <v>0</v>
      </c>
      <c r="K225" s="218" t="s">
        <v>1</v>
      </c>
      <c r="L225" s="42"/>
      <c r="M225" s="223" t="s">
        <v>1</v>
      </c>
      <c r="N225" s="224" t="s">
        <v>42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221</v>
      </c>
      <c r="AT225" s="227" t="s">
        <v>144</v>
      </c>
      <c r="AU225" s="227" t="s">
        <v>150</v>
      </c>
      <c r="AY225" s="15" t="s">
        <v>141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150</v>
      </c>
      <c r="BK225" s="228">
        <f>ROUND(I225*H225,2)</f>
        <v>0</v>
      </c>
      <c r="BL225" s="15" t="s">
        <v>221</v>
      </c>
      <c r="BM225" s="227" t="s">
        <v>617</v>
      </c>
    </row>
    <row r="226" s="12" customFormat="1" ht="22.8" customHeight="1">
      <c r="A226" s="12"/>
      <c r="B226" s="200"/>
      <c r="C226" s="201"/>
      <c r="D226" s="202" t="s">
        <v>75</v>
      </c>
      <c r="E226" s="214" t="s">
        <v>359</v>
      </c>
      <c r="F226" s="214" t="s">
        <v>618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P227</f>
        <v>0</v>
      </c>
      <c r="Q226" s="208"/>
      <c r="R226" s="209">
        <f>R227</f>
        <v>0</v>
      </c>
      <c r="S226" s="208"/>
      <c r="T226" s="210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150</v>
      </c>
      <c r="AT226" s="212" t="s">
        <v>75</v>
      </c>
      <c r="AU226" s="212" t="s">
        <v>84</v>
      </c>
      <c r="AY226" s="211" t="s">
        <v>141</v>
      </c>
      <c r="BK226" s="213">
        <f>BK227</f>
        <v>0</v>
      </c>
    </row>
    <row r="227" s="2" customFormat="1" ht="16.5" customHeight="1">
      <c r="A227" s="36"/>
      <c r="B227" s="37"/>
      <c r="C227" s="216" t="s">
        <v>361</v>
      </c>
      <c r="D227" s="216" t="s">
        <v>144</v>
      </c>
      <c r="E227" s="217" t="s">
        <v>362</v>
      </c>
      <c r="F227" s="218" t="s">
        <v>363</v>
      </c>
      <c r="G227" s="219" t="s">
        <v>238</v>
      </c>
      <c r="H227" s="220">
        <v>1</v>
      </c>
      <c r="I227" s="221"/>
      <c r="J227" s="222">
        <f>ROUND(I227*H227,2)</f>
        <v>0</v>
      </c>
      <c r="K227" s="218" t="s">
        <v>1</v>
      </c>
      <c r="L227" s="42"/>
      <c r="M227" s="223" t="s">
        <v>1</v>
      </c>
      <c r="N227" s="224" t="s">
        <v>42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221</v>
      </c>
      <c r="AT227" s="227" t="s">
        <v>144</v>
      </c>
      <c r="AU227" s="227" t="s">
        <v>150</v>
      </c>
      <c r="AY227" s="15" t="s">
        <v>141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150</v>
      </c>
      <c r="BK227" s="228">
        <f>ROUND(I227*H227,2)</f>
        <v>0</v>
      </c>
      <c r="BL227" s="15" t="s">
        <v>221</v>
      </c>
      <c r="BM227" s="227" t="s">
        <v>619</v>
      </c>
    </row>
    <row r="228" s="12" customFormat="1" ht="22.8" customHeight="1">
      <c r="A228" s="12"/>
      <c r="B228" s="200"/>
      <c r="C228" s="201"/>
      <c r="D228" s="202" t="s">
        <v>75</v>
      </c>
      <c r="E228" s="214" t="s">
        <v>365</v>
      </c>
      <c r="F228" s="214" t="s">
        <v>366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P229</f>
        <v>0</v>
      </c>
      <c r="Q228" s="208"/>
      <c r="R228" s="209">
        <f>R229</f>
        <v>0</v>
      </c>
      <c r="S228" s="208"/>
      <c r="T228" s="21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150</v>
      </c>
      <c r="AT228" s="212" t="s">
        <v>75</v>
      </c>
      <c r="AU228" s="212" t="s">
        <v>84</v>
      </c>
      <c r="AY228" s="211" t="s">
        <v>141</v>
      </c>
      <c r="BK228" s="213">
        <f>BK229</f>
        <v>0</v>
      </c>
    </row>
    <row r="229" s="2" customFormat="1" ht="16.5" customHeight="1">
      <c r="A229" s="36"/>
      <c r="B229" s="37"/>
      <c r="C229" s="216" t="s">
        <v>367</v>
      </c>
      <c r="D229" s="216" t="s">
        <v>144</v>
      </c>
      <c r="E229" s="217" t="s">
        <v>368</v>
      </c>
      <c r="F229" s="218" t="s">
        <v>369</v>
      </c>
      <c r="G229" s="219" t="s">
        <v>238</v>
      </c>
      <c r="H229" s="220">
        <v>1</v>
      </c>
      <c r="I229" s="221"/>
      <c r="J229" s="222">
        <f>ROUND(I229*H229,2)</f>
        <v>0</v>
      </c>
      <c r="K229" s="218" t="s">
        <v>1</v>
      </c>
      <c r="L229" s="42"/>
      <c r="M229" s="223" t="s">
        <v>1</v>
      </c>
      <c r="N229" s="224" t="s">
        <v>42</v>
      </c>
      <c r="O229" s="89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221</v>
      </c>
      <c r="AT229" s="227" t="s">
        <v>144</v>
      </c>
      <c r="AU229" s="227" t="s">
        <v>150</v>
      </c>
      <c r="AY229" s="15" t="s">
        <v>141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150</v>
      </c>
      <c r="BK229" s="228">
        <f>ROUND(I229*H229,2)</f>
        <v>0</v>
      </c>
      <c r="BL229" s="15" t="s">
        <v>221</v>
      </c>
      <c r="BM229" s="227" t="s">
        <v>620</v>
      </c>
    </row>
    <row r="230" s="12" customFormat="1" ht="22.8" customHeight="1">
      <c r="A230" s="12"/>
      <c r="B230" s="200"/>
      <c r="C230" s="201"/>
      <c r="D230" s="202" t="s">
        <v>75</v>
      </c>
      <c r="E230" s="214" t="s">
        <v>371</v>
      </c>
      <c r="F230" s="214" t="s">
        <v>372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P231</f>
        <v>0</v>
      </c>
      <c r="Q230" s="208"/>
      <c r="R230" s="209">
        <f>R231</f>
        <v>0</v>
      </c>
      <c r="S230" s="208"/>
      <c r="T230" s="21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150</v>
      </c>
      <c r="AT230" s="212" t="s">
        <v>75</v>
      </c>
      <c r="AU230" s="212" t="s">
        <v>84</v>
      </c>
      <c r="AY230" s="211" t="s">
        <v>141</v>
      </c>
      <c r="BK230" s="213">
        <f>BK231</f>
        <v>0</v>
      </c>
    </row>
    <row r="231" s="2" customFormat="1" ht="16.5" customHeight="1">
      <c r="A231" s="36"/>
      <c r="B231" s="37"/>
      <c r="C231" s="216" t="s">
        <v>373</v>
      </c>
      <c r="D231" s="216" t="s">
        <v>144</v>
      </c>
      <c r="E231" s="217" t="s">
        <v>374</v>
      </c>
      <c r="F231" s="218" t="s">
        <v>375</v>
      </c>
      <c r="G231" s="219" t="s">
        <v>238</v>
      </c>
      <c r="H231" s="220">
        <v>1</v>
      </c>
      <c r="I231" s="221"/>
      <c r="J231" s="222">
        <f>ROUND(I231*H231,2)</f>
        <v>0</v>
      </c>
      <c r="K231" s="218" t="s">
        <v>1</v>
      </c>
      <c r="L231" s="42"/>
      <c r="M231" s="223" t="s">
        <v>1</v>
      </c>
      <c r="N231" s="224" t="s">
        <v>42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221</v>
      </c>
      <c r="AT231" s="227" t="s">
        <v>144</v>
      </c>
      <c r="AU231" s="227" t="s">
        <v>150</v>
      </c>
      <c r="AY231" s="15" t="s">
        <v>141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150</v>
      </c>
      <c r="BK231" s="228">
        <f>ROUND(I231*H231,2)</f>
        <v>0</v>
      </c>
      <c r="BL231" s="15" t="s">
        <v>221</v>
      </c>
      <c r="BM231" s="227" t="s">
        <v>621</v>
      </c>
    </row>
    <row r="232" s="12" customFormat="1" ht="22.8" customHeight="1">
      <c r="A232" s="12"/>
      <c r="B232" s="200"/>
      <c r="C232" s="201"/>
      <c r="D232" s="202" t="s">
        <v>75</v>
      </c>
      <c r="E232" s="214" t="s">
        <v>377</v>
      </c>
      <c r="F232" s="214" t="s">
        <v>378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P233</f>
        <v>0</v>
      </c>
      <c r="Q232" s="208"/>
      <c r="R232" s="209">
        <f>R233</f>
        <v>0</v>
      </c>
      <c r="S232" s="208"/>
      <c r="T232" s="210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150</v>
      </c>
      <c r="AT232" s="212" t="s">
        <v>75</v>
      </c>
      <c r="AU232" s="212" t="s">
        <v>84</v>
      </c>
      <c r="AY232" s="211" t="s">
        <v>141</v>
      </c>
      <c r="BK232" s="213">
        <f>BK233</f>
        <v>0</v>
      </c>
    </row>
    <row r="233" s="2" customFormat="1" ht="16.5" customHeight="1">
      <c r="A233" s="36"/>
      <c r="B233" s="37"/>
      <c r="C233" s="216" t="s">
        <v>379</v>
      </c>
      <c r="D233" s="216" t="s">
        <v>144</v>
      </c>
      <c r="E233" s="217" t="s">
        <v>380</v>
      </c>
      <c r="F233" s="218" t="s">
        <v>622</v>
      </c>
      <c r="G233" s="219" t="s">
        <v>238</v>
      </c>
      <c r="H233" s="220">
        <v>1</v>
      </c>
      <c r="I233" s="221"/>
      <c r="J233" s="222">
        <f>ROUND(I233*H233,2)</f>
        <v>0</v>
      </c>
      <c r="K233" s="218" t="s">
        <v>1</v>
      </c>
      <c r="L233" s="42"/>
      <c r="M233" s="223" t="s">
        <v>1</v>
      </c>
      <c r="N233" s="224" t="s">
        <v>42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221</v>
      </c>
      <c r="AT233" s="227" t="s">
        <v>144</v>
      </c>
      <c r="AU233" s="227" t="s">
        <v>150</v>
      </c>
      <c r="AY233" s="15" t="s">
        <v>141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150</v>
      </c>
      <c r="BK233" s="228">
        <f>ROUND(I233*H233,2)</f>
        <v>0</v>
      </c>
      <c r="BL233" s="15" t="s">
        <v>221</v>
      </c>
      <c r="BM233" s="227" t="s">
        <v>623</v>
      </c>
    </row>
    <row r="234" s="12" customFormat="1" ht="22.8" customHeight="1">
      <c r="A234" s="12"/>
      <c r="B234" s="200"/>
      <c r="C234" s="201"/>
      <c r="D234" s="202" t="s">
        <v>75</v>
      </c>
      <c r="E234" s="214" t="s">
        <v>383</v>
      </c>
      <c r="F234" s="214" t="s">
        <v>384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SUM(P235:P236)</f>
        <v>0</v>
      </c>
      <c r="Q234" s="208"/>
      <c r="R234" s="209">
        <f>SUM(R235:R236)</f>
        <v>1.1133899999999999</v>
      </c>
      <c r="S234" s="208"/>
      <c r="T234" s="210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150</v>
      </c>
      <c r="AT234" s="212" t="s">
        <v>75</v>
      </c>
      <c r="AU234" s="212" t="s">
        <v>84</v>
      </c>
      <c r="AY234" s="211" t="s">
        <v>141</v>
      </c>
      <c r="BK234" s="213">
        <f>SUM(BK235:BK236)</f>
        <v>0</v>
      </c>
    </row>
    <row r="235" s="2" customFormat="1">
      <c r="A235" s="36"/>
      <c r="B235" s="37"/>
      <c r="C235" s="216" t="s">
        <v>385</v>
      </c>
      <c r="D235" s="216" t="s">
        <v>144</v>
      </c>
      <c r="E235" s="217" t="s">
        <v>386</v>
      </c>
      <c r="F235" s="218" t="s">
        <v>624</v>
      </c>
      <c r="G235" s="219" t="s">
        <v>147</v>
      </c>
      <c r="H235" s="220">
        <v>80.099999999999994</v>
      </c>
      <c r="I235" s="221"/>
      <c r="J235" s="222">
        <f>ROUND(I235*H235,2)</f>
        <v>0</v>
      </c>
      <c r="K235" s="218" t="s">
        <v>148</v>
      </c>
      <c r="L235" s="42"/>
      <c r="M235" s="223" t="s">
        <v>1</v>
      </c>
      <c r="N235" s="224" t="s">
        <v>42</v>
      </c>
      <c r="O235" s="89"/>
      <c r="P235" s="225">
        <f>O235*H235</f>
        <v>0</v>
      </c>
      <c r="Q235" s="225">
        <v>0.013899999999999999</v>
      </c>
      <c r="R235" s="225">
        <f>Q235*H235</f>
        <v>1.1133899999999999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221</v>
      </c>
      <c r="AT235" s="227" t="s">
        <v>144</v>
      </c>
      <c r="AU235" s="227" t="s">
        <v>150</v>
      </c>
      <c r="AY235" s="15" t="s">
        <v>141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150</v>
      </c>
      <c r="BK235" s="228">
        <f>ROUND(I235*H235,2)</f>
        <v>0</v>
      </c>
      <c r="BL235" s="15" t="s">
        <v>221</v>
      </c>
      <c r="BM235" s="227" t="s">
        <v>625</v>
      </c>
    </row>
    <row r="236" s="2" customFormat="1">
      <c r="A236" s="36"/>
      <c r="B236" s="37"/>
      <c r="C236" s="216" t="s">
        <v>389</v>
      </c>
      <c r="D236" s="216" t="s">
        <v>144</v>
      </c>
      <c r="E236" s="217" t="s">
        <v>390</v>
      </c>
      <c r="F236" s="218" t="s">
        <v>391</v>
      </c>
      <c r="G236" s="219" t="s">
        <v>332</v>
      </c>
      <c r="H236" s="251"/>
      <c r="I236" s="221"/>
      <c r="J236" s="222">
        <f>ROUND(I236*H236,2)</f>
        <v>0</v>
      </c>
      <c r="K236" s="218" t="s">
        <v>148</v>
      </c>
      <c r="L236" s="42"/>
      <c r="M236" s="223" t="s">
        <v>1</v>
      </c>
      <c r="N236" s="224" t="s">
        <v>42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221</v>
      </c>
      <c r="AT236" s="227" t="s">
        <v>144</v>
      </c>
      <c r="AU236" s="227" t="s">
        <v>150</v>
      </c>
      <c r="AY236" s="15" t="s">
        <v>141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150</v>
      </c>
      <c r="BK236" s="228">
        <f>ROUND(I236*H236,2)</f>
        <v>0</v>
      </c>
      <c r="BL236" s="15" t="s">
        <v>221</v>
      </c>
      <c r="BM236" s="227" t="s">
        <v>626</v>
      </c>
    </row>
    <row r="237" s="12" customFormat="1" ht="22.8" customHeight="1">
      <c r="A237" s="12"/>
      <c r="B237" s="200"/>
      <c r="C237" s="201"/>
      <c r="D237" s="202" t="s">
        <v>75</v>
      </c>
      <c r="E237" s="214" t="s">
        <v>393</v>
      </c>
      <c r="F237" s="214" t="s">
        <v>394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SUM(P238:P244)</f>
        <v>0</v>
      </c>
      <c r="Q237" s="208"/>
      <c r="R237" s="209">
        <f>SUM(R238:R244)</f>
        <v>0</v>
      </c>
      <c r="S237" s="208"/>
      <c r="T237" s="210">
        <f>SUM(T238:T244)</f>
        <v>1.1799151999999999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150</v>
      </c>
      <c r="AT237" s="212" t="s">
        <v>75</v>
      </c>
      <c r="AU237" s="212" t="s">
        <v>84</v>
      </c>
      <c r="AY237" s="211" t="s">
        <v>141</v>
      </c>
      <c r="BK237" s="213">
        <f>SUM(BK238:BK244)</f>
        <v>0</v>
      </c>
    </row>
    <row r="238" s="2" customFormat="1">
      <c r="A238" s="36"/>
      <c r="B238" s="37"/>
      <c r="C238" s="216" t="s">
        <v>395</v>
      </c>
      <c r="D238" s="216" t="s">
        <v>144</v>
      </c>
      <c r="E238" s="217" t="s">
        <v>396</v>
      </c>
      <c r="F238" s="218" t="s">
        <v>397</v>
      </c>
      <c r="G238" s="219" t="s">
        <v>147</v>
      </c>
      <c r="H238" s="220">
        <v>98.480000000000004</v>
      </c>
      <c r="I238" s="221"/>
      <c r="J238" s="222">
        <f>ROUND(I238*H238,2)</f>
        <v>0</v>
      </c>
      <c r="K238" s="218" t="s">
        <v>1</v>
      </c>
      <c r="L238" s="42"/>
      <c r="M238" s="223" t="s">
        <v>1</v>
      </c>
      <c r="N238" s="224" t="s">
        <v>42</v>
      </c>
      <c r="O238" s="89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221</v>
      </c>
      <c r="AT238" s="227" t="s">
        <v>144</v>
      </c>
      <c r="AU238" s="227" t="s">
        <v>150</v>
      </c>
      <c r="AY238" s="15" t="s">
        <v>141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150</v>
      </c>
      <c r="BK238" s="228">
        <f>ROUND(I238*H238,2)</f>
        <v>0</v>
      </c>
      <c r="BL238" s="15" t="s">
        <v>221</v>
      </c>
      <c r="BM238" s="227" t="s">
        <v>398</v>
      </c>
    </row>
    <row r="239" s="13" customFormat="1">
      <c r="A239" s="13"/>
      <c r="B239" s="229"/>
      <c r="C239" s="230"/>
      <c r="D239" s="231" t="s">
        <v>155</v>
      </c>
      <c r="E239" s="232" t="s">
        <v>1</v>
      </c>
      <c r="F239" s="233" t="s">
        <v>627</v>
      </c>
      <c r="G239" s="230"/>
      <c r="H239" s="234">
        <v>98.480000000000004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155</v>
      </c>
      <c r="AU239" s="240" t="s">
        <v>150</v>
      </c>
      <c r="AV239" s="13" t="s">
        <v>150</v>
      </c>
      <c r="AW239" s="13" t="s">
        <v>32</v>
      </c>
      <c r="AX239" s="13" t="s">
        <v>84</v>
      </c>
      <c r="AY239" s="240" t="s">
        <v>141</v>
      </c>
    </row>
    <row r="240" s="2" customFormat="1">
      <c r="A240" s="36"/>
      <c r="B240" s="37"/>
      <c r="C240" s="216" t="s">
        <v>400</v>
      </c>
      <c r="D240" s="216" t="s">
        <v>144</v>
      </c>
      <c r="E240" s="217" t="s">
        <v>401</v>
      </c>
      <c r="F240" s="218" t="s">
        <v>402</v>
      </c>
      <c r="G240" s="219" t="s">
        <v>147</v>
      </c>
      <c r="H240" s="220">
        <v>34</v>
      </c>
      <c r="I240" s="221"/>
      <c r="J240" s="222">
        <f>ROUND(I240*H240,2)</f>
        <v>0</v>
      </c>
      <c r="K240" s="218" t="s">
        <v>148</v>
      </c>
      <c r="L240" s="42"/>
      <c r="M240" s="223" t="s">
        <v>1</v>
      </c>
      <c r="N240" s="224" t="s">
        <v>42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0.010489999999999999</v>
      </c>
      <c r="T240" s="226">
        <f>S240*H240</f>
        <v>0.35665999999999998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221</v>
      </c>
      <c r="AT240" s="227" t="s">
        <v>144</v>
      </c>
      <c r="AU240" s="227" t="s">
        <v>150</v>
      </c>
      <c r="AY240" s="15" t="s">
        <v>141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150</v>
      </c>
      <c r="BK240" s="228">
        <f>ROUND(I240*H240,2)</f>
        <v>0</v>
      </c>
      <c r="BL240" s="15" t="s">
        <v>221</v>
      </c>
      <c r="BM240" s="227" t="s">
        <v>403</v>
      </c>
    </row>
    <row r="241" s="13" customFormat="1">
      <c r="A241" s="13"/>
      <c r="B241" s="229"/>
      <c r="C241" s="230"/>
      <c r="D241" s="231" t="s">
        <v>155</v>
      </c>
      <c r="E241" s="232" t="s">
        <v>1</v>
      </c>
      <c r="F241" s="233" t="s">
        <v>628</v>
      </c>
      <c r="G241" s="230"/>
      <c r="H241" s="234">
        <v>34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155</v>
      </c>
      <c r="AU241" s="240" t="s">
        <v>150</v>
      </c>
      <c r="AV241" s="13" t="s">
        <v>150</v>
      </c>
      <c r="AW241" s="13" t="s">
        <v>32</v>
      </c>
      <c r="AX241" s="13" t="s">
        <v>84</v>
      </c>
      <c r="AY241" s="240" t="s">
        <v>141</v>
      </c>
    </row>
    <row r="242" s="2" customFormat="1">
      <c r="A242" s="36"/>
      <c r="B242" s="37"/>
      <c r="C242" s="216" t="s">
        <v>405</v>
      </c>
      <c r="D242" s="216" t="s">
        <v>144</v>
      </c>
      <c r="E242" s="217" t="s">
        <v>401</v>
      </c>
      <c r="F242" s="218" t="s">
        <v>402</v>
      </c>
      <c r="G242" s="219" t="s">
        <v>147</v>
      </c>
      <c r="H242" s="220">
        <v>78.480000000000004</v>
      </c>
      <c r="I242" s="221"/>
      <c r="J242" s="222">
        <f>ROUND(I242*H242,2)</f>
        <v>0</v>
      </c>
      <c r="K242" s="218" t="s">
        <v>148</v>
      </c>
      <c r="L242" s="42"/>
      <c r="M242" s="223" t="s">
        <v>1</v>
      </c>
      <c r="N242" s="224" t="s">
        <v>42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0.010489999999999999</v>
      </c>
      <c r="T242" s="226">
        <f>S242*H242</f>
        <v>0.82325519999999996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221</v>
      </c>
      <c r="AT242" s="227" t="s">
        <v>144</v>
      </c>
      <c r="AU242" s="227" t="s">
        <v>150</v>
      </c>
      <c r="AY242" s="15" t="s">
        <v>141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150</v>
      </c>
      <c r="BK242" s="228">
        <f>ROUND(I242*H242,2)</f>
        <v>0</v>
      </c>
      <c r="BL242" s="15" t="s">
        <v>221</v>
      </c>
      <c r="BM242" s="227" t="s">
        <v>629</v>
      </c>
    </row>
    <row r="243" s="13" customFormat="1">
      <c r="A243" s="13"/>
      <c r="B243" s="229"/>
      <c r="C243" s="230"/>
      <c r="D243" s="231" t="s">
        <v>155</v>
      </c>
      <c r="E243" s="232" t="s">
        <v>1</v>
      </c>
      <c r="F243" s="233" t="s">
        <v>630</v>
      </c>
      <c r="G243" s="230"/>
      <c r="H243" s="234">
        <v>78.480000000000004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155</v>
      </c>
      <c r="AU243" s="240" t="s">
        <v>150</v>
      </c>
      <c r="AV243" s="13" t="s">
        <v>150</v>
      </c>
      <c r="AW243" s="13" t="s">
        <v>32</v>
      </c>
      <c r="AX243" s="13" t="s">
        <v>84</v>
      </c>
      <c r="AY243" s="240" t="s">
        <v>141</v>
      </c>
    </row>
    <row r="244" s="2" customFormat="1">
      <c r="A244" s="36"/>
      <c r="B244" s="37"/>
      <c r="C244" s="216" t="s">
        <v>411</v>
      </c>
      <c r="D244" s="216" t="s">
        <v>144</v>
      </c>
      <c r="E244" s="217" t="s">
        <v>406</v>
      </c>
      <c r="F244" s="218" t="s">
        <v>407</v>
      </c>
      <c r="G244" s="219" t="s">
        <v>332</v>
      </c>
      <c r="H244" s="251"/>
      <c r="I244" s="221"/>
      <c r="J244" s="222">
        <f>ROUND(I244*H244,2)</f>
        <v>0</v>
      </c>
      <c r="K244" s="218" t="s">
        <v>148</v>
      </c>
      <c r="L244" s="42"/>
      <c r="M244" s="223" t="s">
        <v>1</v>
      </c>
      <c r="N244" s="224" t="s">
        <v>42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221</v>
      </c>
      <c r="AT244" s="227" t="s">
        <v>144</v>
      </c>
      <c r="AU244" s="227" t="s">
        <v>150</v>
      </c>
      <c r="AY244" s="15" t="s">
        <v>141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150</v>
      </c>
      <c r="BK244" s="228">
        <f>ROUND(I244*H244,2)</f>
        <v>0</v>
      </c>
      <c r="BL244" s="15" t="s">
        <v>221</v>
      </c>
      <c r="BM244" s="227" t="s">
        <v>408</v>
      </c>
    </row>
    <row r="245" s="12" customFormat="1" ht="22.8" customHeight="1">
      <c r="A245" s="12"/>
      <c r="B245" s="200"/>
      <c r="C245" s="201"/>
      <c r="D245" s="202" t="s">
        <v>75</v>
      </c>
      <c r="E245" s="214" t="s">
        <v>409</v>
      </c>
      <c r="F245" s="214" t="s">
        <v>410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SUM(P246:P254)</f>
        <v>0</v>
      </c>
      <c r="Q245" s="208"/>
      <c r="R245" s="209">
        <f>SUM(R246:R254)</f>
        <v>0</v>
      </c>
      <c r="S245" s="208"/>
      <c r="T245" s="210">
        <f>SUM(T246:T254)</f>
        <v>0.192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150</v>
      </c>
      <c r="AT245" s="212" t="s">
        <v>75</v>
      </c>
      <c r="AU245" s="212" t="s">
        <v>84</v>
      </c>
      <c r="AY245" s="211" t="s">
        <v>141</v>
      </c>
      <c r="BK245" s="213">
        <f>SUM(BK246:BK254)</f>
        <v>0</v>
      </c>
    </row>
    <row r="246" s="2" customFormat="1">
      <c r="A246" s="36"/>
      <c r="B246" s="37"/>
      <c r="C246" s="216" t="s">
        <v>415</v>
      </c>
      <c r="D246" s="216" t="s">
        <v>144</v>
      </c>
      <c r="E246" s="217" t="s">
        <v>412</v>
      </c>
      <c r="F246" s="218" t="s">
        <v>413</v>
      </c>
      <c r="G246" s="219" t="s">
        <v>233</v>
      </c>
      <c r="H246" s="220">
        <v>16</v>
      </c>
      <c r="I246" s="221"/>
      <c r="J246" s="222">
        <f>ROUND(I246*H246,2)</f>
        <v>0</v>
      </c>
      <c r="K246" s="218" t="s">
        <v>1</v>
      </c>
      <c r="L246" s="42"/>
      <c r="M246" s="223" t="s">
        <v>1</v>
      </c>
      <c r="N246" s="224" t="s">
        <v>42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221</v>
      </c>
      <c r="AT246" s="227" t="s">
        <v>144</v>
      </c>
      <c r="AU246" s="227" t="s">
        <v>150</v>
      </c>
      <c r="AY246" s="15" t="s">
        <v>141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150</v>
      </c>
      <c r="BK246" s="228">
        <f>ROUND(I246*H246,2)</f>
        <v>0</v>
      </c>
      <c r="BL246" s="15" t="s">
        <v>221</v>
      </c>
      <c r="BM246" s="227" t="s">
        <v>414</v>
      </c>
    </row>
    <row r="247" s="2" customFormat="1">
      <c r="A247" s="36"/>
      <c r="B247" s="37"/>
      <c r="C247" s="216" t="s">
        <v>419</v>
      </c>
      <c r="D247" s="216" t="s">
        <v>144</v>
      </c>
      <c r="E247" s="217" t="s">
        <v>416</v>
      </c>
      <c r="F247" s="218" t="s">
        <v>417</v>
      </c>
      <c r="G247" s="219" t="s">
        <v>233</v>
      </c>
      <c r="H247" s="220">
        <v>10</v>
      </c>
      <c r="I247" s="221"/>
      <c r="J247" s="222">
        <f>ROUND(I247*H247,2)</f>
        <v>0</v>
      </c>
      <c r="K247" s="218" t="s">
        <v>1</v>
      </c>
      <c r="L247" s="42"/>
      <c r="M247" s="223" t="s">
        <v>1</v>
      </c>
      <c r="N247" s="224" t="s">
        <v>42</v>
      </c>
      <c r="O247" s="89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221</v>
      </c>
      <c r="AT247" s="227" t="s">
        <v>144</v>
      </c>
      <c r="AU247" s="227" t="s">
        <v>150</v>
      </c>
      <c r="AY247" s="15" t="s">
        <v>141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150</v>
      </c>
      <c r="BK247" s="228">
        <f>ROUND(I247*H247,2)</f>
        <v>0</v>
      </c>
      <c r="BL247" s="15" t="s">
        <v>221</v>
      </c>
      <c r="BM247" s="227" t="s">
        <v>418</v>
      </c>
    </row>
    <row r="248" s="2" customFormat="1">
      <c r="A248" s="36"/>
      <c r="B248" s="37"/>
      <c r="C248" s="216" t="s">
        <v>423</v>
      </c>
      <c r="D248" s="216" t="s">
        <v>144</v>
      </c>
      <c r="E248" s="217" t="s">
        <v>420</v>
      </c>
      <c r="F248" s="218" t="s">
        <v>421</v>
      </c>
      <c r="G248" s="219" t="s">
        <v>238</v>
      </c>
      <c r="H248" s="220">
        <v>14</v>
      </c>
      <c r="I248" s="221"/>
      <c r="J248" s="222">
        <f>ROUND(I248*H248,2)</f>
        <v>0</v>
      </c>
      <c r="K248" s="218" t="s">
        <v>1</v>
      </c>
      <c r="L248" s="42"/>
      <c r="M248" s="223" t="s">
        <v>1</v>
      </c>
      <c r="N248" s="224" t="s">
        <v>42</v>
      </c>
      <c r="O248" s="89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221</v>
      </c>
      <c r="AT248" s="227" t="s">
        <v>144</v>
      </c>
      <c r="AU248" s="227" t="s">
        <v>150</v>
      </c>
      <c r="AY248" s="15" t="s">
        <v>141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150</v>
      </c>
      <c r="BK248" s="228">
        <f>ROUND(I248*H248,2)</f>
        <v>0</v>
      </c>
      <c r="BL248" s="15" t="s">
        <v>221</v>
      </c>
      <c r="BM248" s="227" t="s">
        <v>422</v>
      </c>
    </row>
    <row r="249" s="2" customFormat="1" ht="16.5" customHeight="1">
      <c r="A249" s="36"/>
      <c r="B249" s="37"/>
      <c r="C249" s="216" t="s">
        <v>428</v>
      </c>
      <c r="D249" s="216" t="s">
        <v>144</v>
      </c>
      <c r="E249" s="217" t="s">
        <v>631</v>
      </c>
      <c r="F249" s="218" t="s">
        <v>632</v>
      </c>
      <c r="G249" s="219" t="s">
        <v>188</v>
      </c>
      <c r="H249" s="220">
        <v>7.7999999999999998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42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221</v>
      </c>
      <c r="AT249" s="227" t="s">
        <v>144</v>
      </c>
      <c r="AU249" s="227" t="s">
        <v>150</v>
      </c>
      <c r="AY249" s="15" t="s">
        <v>141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150</v>
      </c>
      <c r="BK249" s="228">
        <f>ROUND(I249*H249,2)</f>
        <v>0</v>
      </c>
      <c r="BL249" s="15" t="s">
        <v>221</v>
      </c>
      <c r="BM249" s="227" t="s">
        <v>633</v>
      </c>
    </row>
    <row r="250" s="13" customFormat="1">
      <c r="A250" s="13"/>
      <c r="B250" s="229"/>
      <c r="C250" s="230"/>
      <c r="D250" s="231" t="s">
        <v>155</v>
      </c>
      <c r="E250" s="232" t="s">
        <v>1</v>
      </c>
      <c r="F250" s="233" t="s">
        <v>634</v>
      </c>
      <c r="G250" s="230"/>
      <c r="H250" s="234">
        <v>7.7999999999999998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155</v>
      </c>
      <c r="AU250" s="240" t="s">
        <v>150</v>
      </c>
      <c r="AV250" s="13" t="s">
        <v>150</v>
      </c>
      <c r="AW250" s="13" t="s">
        <v>32</v>
      </c>
      <c r="AX250" s="13" t="s">
        <v>84</v>
      </c>
      <c r="AY250" s="240" t="s">
        <v>141</v>
      </c>
    </row>
    <row r="251" s="2" customFormat="1">
      <c r="A251" s="36"/>
      <c r="B251" s="37"/>
      <c r="C251" s="216" t="s">
        <v>434</v>
      </c>
      <c r="D251" s="216" t="s">
        <v>144</v>
      </c>
      <c r="E251" s="217" t="s">
        <v>635</v>
      </c>
      <c r="F251" s="218" t="s">
        <v>636</v>
      </c>
      <c r="G251" s="219" t="s">
        <v>188</v>
      </c>
      <c r="H251" s="220">
        <v>7.7999999999999998</v>
      </c>
      <c r="I251" s="221"/>
      <c r="J251" s="222">
        <f>ROUND(I251*H251,2)</f>
        <v>0</v>
      </c>
      <c r="K251" s="218" t="s">
        <v>1</v>
      </c>
      <c r="L251" s="42"/>
      <c r="M251" s="223" t="s">
        <v>1</v>
      </c>
      <c r="N251" s="224" t="s">
        <v>42</v>
      </c>
      <c r="O251" s="89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221</v>
      </c>
      <c r="AT251" s="227" t="s">
        <v>144</v>
      </c>
      <c r="AU251" s="227" t="s">
        <v>150</v>
      </c>
      <c r="AY251" s="15" t="s">
        <v>141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150</v>
      </c>
      <c r="BK251" s="228">
        <f>ROUND(I251*H251,2)</f>
        <v>0</v>
      </c>
      <c r="BL251" s="15" t="s">
        <v>221</v>
      </c>
      <c r="BM251" s="227" t="s">
        <v>637</v>
      </c>
    </row>
    <row r="252" s="13" customFormat="1">
      <c r="A252" s="13"/>
      <c r="B252" s="229"/>
      <c r="C252" s="230"/>
      <c r="D252" s="231" t="s">
        <v>155</v>
      </c>
      <c r="E252" s="232" t="s">
        <v>1</v>
      </c>
      <c r="F252" s="233" t="s">
        <v>634</v>
      </c>
      <c r="G252" s="230"/>
      <c r="H252" s="234">
        <v>7.7999999999999998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155</v>
      </c>
      <c r="AU252" s="240" t="s">
        <v>150</v>
      </c>
      <c r="AV252" s="13" t="s">
        <v>150</v>
      </c>
      <c r="AW252" s="13" t="s">
        <v>32</v>
      </c>
      <c r="AX252" s="13" t="s">
        <v>84</v>
      </c>
      <c r="AY252" s="240" t="s">
        <v>141</v>
      </c>
    </row>
    <row r="253" s="2" customFormat="1">
      <c r="A253" s="36"/>
      <c r="B253" s="37"/>
      <c r="C253" s="216" t="s">
        <v>441</v>
      </c>
      <c r="D253" s="216" t="s">
        <v>144</v>
      </c>
      <c r="E253" s="217" t="s">
        <v>424</v>
      </c>
      <c r="F253" s="218" t="s">
        <v>425</v>
      </c>
      <c r="G253" s="219" t="s">
        <v>426</v>
      </c>
      <c r="H253" s="220">
        <v>8</v>
      </c>
      <c r="I253" s="221"/>
      <c r="J253" s="222">
        <f>ROUND(I253*H253,2)</f>
        <v>0</v>
      </c>
      <c r="K253" s="218" t="s">
        <v>148</v>
      </c>
      <c r="L253" s="42"/>
      <c r="M253" s="223" t="s">
        <v>1</v>
      </c>
      <c r="N253" s="224" t="s">
        <v>42</v>
      </c>
      <c r="O253" s="89"/>
      <c r="P253" s="225">
        <f>O253*H253</f>
        <v>0</v>
      </c>
      <c r="Q253" s="225">
        <v>0</v>
      </c>
      <c r="R253" s="225">
        <f>Q253*H253</f>
        <v>0</v>
      </c>
      <c r="S253" s="225">
        <v>0.024</v>
      </c>
      <c r="T253" s="226">
        <f>S253*H253</f>
        <v>0.192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221</v>
      </c>
      <c r="AT253" s="227" t="s">
        <v>144</v>
      </c>
      <c r="AU253" s="227" t="s">
        <v>150</v>
      </c>
      <c r="AY253" s="15" t="s">
        <v>141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150</v>
      </c>
      <c r="BK253" s="228">
        <f>ROUND(I253*H253,2)</f>
        <v>0</v>
      </c>
      <c r="BL253" s="15" t="s">
        <v>221</v>
      </c>
      <c r="BM253" s="227" t="s">
        <v>427</v>
      </c>
    </row>
    <row r="254" s="2" customFormat="1">
      <c r="A254" s="36"/>
      <c r="B254" s="37"/>
      <c r="C254" s="216" t="s">
        <v>445</v>
      </c>
      <c r="D254" s="216" t="s">
        <v>144</v>
      </c>
      <c r="E254" s="217" t="s">
        <v>429</v>
      </c>
      <c r="F254" s="218" t="s">
        <v>430</v>
      </c>
      <c r="G254" s="219" t="s">
        <v>332</v>
      </c>
      <c r="H254" s="251"/>
      <c r="I254" s="221"/>
      <c r="J254" s="222">
        <f>ROUND(I254*H254,2)</f>
        <v>0</v>
      </c>
      <c r="K254" s="218" t="s">
        <v>148</v>
      </c>
      <c r="L254" s="42"/>
      <c r="M254" s="223" t="s">
        <v>1</v>
      </c>
      <c r="N254" s="224" t="s">
        <v>42</v>
      </c>
      <c r="O254" s="89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221</v>
      </c>
      <c r="AT254" s="227" t="s">
        <v>144</v>
      </c>
      <c r="AU254" s="227" t="s">
        <v>150</v>
      </c>
      <c r="AY254" s="15" t="s">
        <v>141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150</v>
      </c>
      <c r="BK254" s="228">
        <f>ROUND(I254*H254,2)</f>
        <v>0</v>
      </c>
      <c r="BL254" s="15" t="s">
        <v>221</v>
      </c>
      <c r="BM254" s="227" t="s">
        <v>431</v>
      </c>
    </row>
    <row r="255" s="12" customFormat="1" ht="22.8" customHeight="1">
      <c r="A255" s="12"/>
      <c r="B255" s="200"/>
      <c r="C255" s="201"/>
      <c r="D255" s="202" t="s">
        <v>75</v>
      </c>
      <c r="E255" s="214" t="s">
        <v>432</v>
      </c>
      <c r="F255" s="214" t="s">
        <v>433</v>
      </c>
      <c r="G255" s="201"/>
      <c r="H255" s="201"/>
      <c r="I255" s="204"/>
      <c r="J255" s="215">
        <f>BK255</f>
        <v>0</v>
      </c>
      <c r="K255" s="201"/>
      <c r="L255" s="206"/>
      <c r="M255" s="207"/>
      <c r="N255" s="208"/>
      <c r="O255" s="208"/>
      <c r="P255" s="209">
        <f>SUM(P256:P257)</f>
        <v>0</v>
      </c>
      <c r="Q255" s="208"/>
      <c r="R255" s="209">
        <f>SUM(R256:R257)</f>
        <v>0</v>
      </c>
      <c r="S255" s="208"/>
      <c r="T255" s="210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1" t="s">
        <v>150</v>
      </c>
      <c r="AT255" s="212" t="s">
        <v>75</v>
      </c>
      <c r="AU255" s="212" t="s">
        <v>84</v>
      </c>
      <c r="AY255" s="211" t="s">
        <v>141</v>
      </c>
      <c r="BK255" s="213">
        <f>SUM(BK256:BK257)</f>
        <v>0</v>
      </c>
    </row>
    <row r="256" s="2" customFormat="1" ht="16.5" customHeight="1">
      <c r="A256" s="36"/>
      <c r="B256" s="37"/>
      <c r="C256" s="216" t="s">
        <v>450</v>
      </c>
      <c r="D256" s="216" t="s">
        <v>144</v>
      </c>
      <c r="E256" s="217" t="s">
        <v>435</v>
      </c>
      <c r="F256" s="218" t="s">
        <v>638</v>
      </c>
      <c r="G256" s="219" t="s">
        <v>188</v>
      </c>
      <c r="H256" s="220">
        <v>500</v>
      </c>
      <c r="I256" s="221"/>
      <c r="J256" s="222">
        <f>ROUND(I256*H256,2)</f>
        <v>0</v>
      </c>
      <c r="K256" s="218" t="s">
        <v>1</v>
      </c>
      <c r="L256" s="42"/>
      <c r="M256" s="223" t="s">
        <v>1</v>
      </c>
      <c r="N256" s="224" t="s">
        <v>42</v>
      </c>
      <c r="O256" s="89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221</v>
      </c>
      <c r="AT256" s="227" t="s">
        <v>144</v>
      </c>
      <c r="AU256" s="227" t="s">
        <v>150</v>
      </c>
      <c r="AY256" s="15" t="s">
        <v>141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150</v>
      </c>
      <c r="BK256" s="228">
        <f>ROUND(I256*H256,2)</f>
        <v>0</v>
      </c>
      <c r="BL256" s="15" t="s">
        <v>221</v>
      </c>
      <c r="BM256" s="227" t="s">
        <v>639</v>
      </c>
    </row>
    <row r="257" s="13" customFormat="1">
      <c r="A257" s="13"/>
      <c r="B257" s="229"/>
      <c r="C257" s="230"/>
      <c r="D257" s="231" t="s">
        <v>155</v>
      </c>
      <c r="E257" s="232" t="s">
        <v>1</v>
      </c>
      <c r="F257" s="233" t="s">
        <v>640</v>
      </c>
      <c r="G257" s="230"/>
      <c r="H257" s="234">
        <v>500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155</v>
      </c>
      <c r="AU257" s="240" t="s">
        <v>150</v>
      </c>
      <c r="AV257" s="13" t="s">
        <v>150</v>
      </c>
      <c r="AW257" s="13" t="s">
        <v>32</v>
      </c>
      <c r="AX257" s="13" t="s">
        <v>84</v>
      </c>
      <c r="AY257" s="240" t="s">
        <v>141</v>
      </c>
    </row>
    <row r="258" s="12" customFormat="1" ht="22.8" customHeight="1">
      <c r="A258" s="12"/>
      <c r="B258" s="200"/>
      <c r="C258" s="201"/>
      <c r="D258" s="202" t="s">
        <v>75</v>
      </c>
      <c r="E258" s="214" t="s">
        <v>439</v>
      </c>
      <c r="F258" s="214" t="s">
        <v>440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SUM(P259:P279)</f>
        <v>0</v>
      </c>
      <c r="Q258" s="208"/>
      <c r="R258" s="209">
        <f>SUM(R259:R279)</f>
        <v>4.5727932000000004</v>
      </c>
      <c r="S258" s="208"/>
      <c r="T258" s="210">
        <f>SUM(T259:T279)</f>
        <v>2.0106000000000002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150</v>
      </c>
      <c r="AT258" s="212" t="s">
        <v>75</v>
      </c>
      <c r="AU258" s="212" t="s">
        <v>84</v>
      </c>
      <c r="AY258" s="211" t="s">
        <v>141</v>
      </c>
      <c r="BK258" s="213">
        <f>SUM(BK259:BK279)</f>
        <v>0</v>
      </c>
    </row>
    <row r="259" s="2" customFormat="1" ht="16.5" customHeight="1">
      <c r="A259" s="36"/>
      <c r="B259" s="37"/>
      <c r="C259" s="216" t="s">
        <v>454</v>
      </c>
      <c r="D259" s="216" t="s">
        <v>144</v>
      </c>
      <c r="E259" s="217" t="s">
        <v>442</v>
      </c>
      <c r="F259" s="218" t="s">
        <v>443</v>
      </c>
      <c r="G259" s="219" t="s">
        <v>233</v>
      </c>
      <c r="H259" s="220">
        <v>19</v>
      </c>
      <c r="I259" s="221"/>
      <c r="J259" s="222">
        <f>ROUND(I259*H259,2)</f>
        <v>0</v>
      </c>
      <c r="K259" s="218" t="s">
        <v>1</v>
      </c>
      <c r="L259" s="42"/>
      <c r="M259" s="223" t="s">
        <v>1</v>
      </c>
      <c r="N259" s="224" t="s">
        <v>42</v>
      </c>
      <c r="O259" s="89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221</v>
      </c>
      <c r="AT259" s="227" t="s">
        <v>144</v>
      </c>
      <c r="AU259" s="227" t="s">
        <v>150</v>
      </c>
      <c r="AY259" s="15" t="s">
        <v>141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150</v>
      </c>
      <c r="BK259" s="228">
        <f>ROUND(I259*H259,2)</f>
        <v>0</v>
      </c>
      <c r="BL259" s="15" t="s">
        <v>221</v>
      </c>
      <c r="BM259" s="227" t="s">
        <v>444</v>
      </c>
    </row>
    <row r="260" s="2" customFormat="1">
      <c r="A260" s="36"/>
      <c r="B260" s="37"/>
      <c r="C260" s="216" t="s">
        <v>458</v>
      </c>
      <c r="D260" s="216" t="s">
        <v>144</v>
      </c>
      <c r="E260" s="217" t="s">
        <v>446</v>
      </c>
      <c r="F260" s="218" t="s">
        <v>447</v>
      </c>
      <c r="G260" s="219" t="s">
        <v>147</v>
      </c>
      <c r="H260" s="220">
        <v>615.12</v>
      </c>
      <c r="I260" s="221"/>
      <c r="J260" s="222">
        <f>ROUND(I260*H260,2)</f>
        <v>0</v>
      </c>
      <c r="K260" s="218" t="s">
        <v>1</v>
      </c>
      <c r="L260" s="42"/>
      <c r="M260" s="223" t="s">
        <v>1</v>
      </c>
      <c r="N260" s="224" t="s">
        <v>42</v>
      </c>
      <c r="O260" s="89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7" t="s">
        <v>221</v>
      </c>
      <c r="AT260" s="227" t="s">
        <v>144</v>
      </c>
      <c r="AU260" s="227" t="s">
        <v>150</v>
      </c>
      <c r="AY260" s="15" t="s">
        <v>141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5" t="s">
        <v>150</v>
      </c>
      <c r="BK260" s="228">
        <f>ROUND(I260*H260,2)</f>
        <v>0</v>
      </c>
      <c r="BL260" s="15" t="s">
        <v>221</v>
      </c>
      <c r="BM260" s="227" t="s">
        <v>448</v>
      </c>
    </row>
    <row r="261" s="13" customFormat="1">
      <c r="A261" s="13"/>
      <c r="B261" s="229"/>
      <c r="C261" s="230"/>
      <c r="D261" s="231" t="s">
        <v>155</v>
      </c>
      <c r="E261" s="232" t="s">
        <v>1</v>
      </c>
      <c r="F261" s="233" t="s">
        <v>449</v>
      </c>
      <c r="G261" s="230"/>
      <c r="H261" s="234">
        <v>615.12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155</v>
      </c>
      <c r="AU261" s="240" t="s">
        <v>150</v>
      </c>
      <c r="AV261" s="13" t="s">
        <v>150</v>
      </c>
      <c r="AW261" s="13" t="s">
        <v>32</v>
      </c>
      <c r="AX261" s="13" t="s">
        <v>84</v>
      </c>
      <c r="AY261" s="240" t="s">
        <v>141</v>
      </c>
    </row>
    <row r="262" s="2" customFormat="1">
      <c r="A262" s="36"/>
      <c r="B262" s="37"/>
      <c r="C262" s="216" t="s">
        <v>463</v>
      </c>
      <c r="D262" s="216" t="s">
        <v>144</v>
      </c>
      <c r="E262" s="217" t="s">
        <v>451</v>
      </c>
      <c r="F262" s="218" t="s">
        <v>452</v>
      </c>
      <c r="G262" s="219" t="s">
        <v>147</v>
      </c>
      <c r="H262" s="220">
        <v>578.39999999999998</v>
      </c>
      <c r="I262" s="221"/>
      <c r="J262" s="222">
        <f>ROUND(I262*H262,2)</f>
        <v>0</v>
      </c>
      <c r="K262" s="218" t="s">
        <v>148</v>
      </c>
      <c r="L262" s="42"/>
      <c r="M262" s="223" t="s">
        <v>1</v>
      </c>
      <c r="N262" s="224" t="s">
        <v>42</v>
      </c>
      <c r="O262" s="89"/>
      <c r="P262" s="225">
        <f>O262*H262</f>
        <v>0</v>
      </c>
      <c r="Q262" s="225">
        <v>3.0000000000000001E-05</v>
      </c>
      <c r="R262" s="225">
        <f>Q262*H262</f>
        <v>0.017351999999999999</v>
      </c>
      <c r="S262" s="225">
        <v>0</v>
      </c>
      <c r="T262" s="22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7" t="s">
        <v>221</v>
      </c>
      <c r="AT262" s="227" t="s">
        <v>144</v>
      </c>
      <c r="AU262" s="227" t="s">
        <v>150</v>
      </c>
      <c r="AY262" s="15" t="s">
        <v>141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5" t="s">
        <v>150</v>
      </c>
      <c r="BK262" s="228">
        <f>ROUND(I262*H262,2)</f>
        <v>0</v>
      </c>
      <c r="BL262" s="15" t="s">
        <v>221</v>
      </c>
      <c r="BM262" s="227" t="s">
        <v>453</v>
      </c>
    </row>
    <row r="263" s="13" customFormat="1">
      <c r="A263" s="13"/>
      <c r="B263" s="229"/>
      <c r="C263" s="230"/>
      <c r="D263" s="231" t="s">
        <v>155</v>
      </c>
      <c r="E263" s="232" t="s">
        <v>1</v>
      </c>
      <c r="F263" s="233" t="s">
        <v>641</v>
      </c>
      <c r="G263" s="230"/>
      <c r="H263" s="234">
        <v>578.39999999999998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155</v>
      </c>
      <c r="AU263" s="240" t="s">
        <v>150</v>
      </c>
      <c r="AV263" s="13" t="s">
        <v>150</v>
      </c>
      <c r="AW263" s="13" t="s">
        <v>32</v>
      </c>
      <c r="AX263" s="13" t="s">
        <v>84</v>
      </c>
      <c r="AY263" s="240" t="s">
        <v>141</v>
      </c>
    </row>
    <row r="264" s="2" customFormat="1">
      <c r="A264" s="36"/>
      <c r="B264" s="37"/>
      <c r="C264" s="216" t="s">
        <v>467</v>
      </c>
      <c r="D264" s="216" t="s">
        <v>144</v>
      </c>
      <c r="E264" s="217" t="s">
        <v>642</v>
      </c>
      <c r="F264" s="218" t="s">
        <v>456</v>
      </c>
      <c r="G264" s="219" t="s">
        <v>147</v>
      </c>
      <c r="H264" s="220">
        <v>578.39999999999998</v>
      </c>
      <c r="I264" s="221"/>
      <c r="J264" s="222">
        <f>ROUND(I264*H264,2)</f>
        <v>0</v>
      </c>
      <c r="K264" s="218" t="s">
        <v>148</v>
      </c>
      <c r="L264" s="42"/>
      <c r="M264" s="223" t="s">
        <v>1</v>
      </c>
      <c r="N264" s="224" t="s">
        <v>42</v>
      </c>
      <c r="O264" s="89"/>
      <c r="P264" s="225">
        <f>O264*H264</f>
        <v>0</v>
      </c>
      <c r="Q264" s="225">
        <v>0.0045500000000000002</v>
      </c>
      <c r="R264" s="225">
        <f>Q264*H264</f>
        <v>2.6317200000000001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221</v>
      </c>
      <c r="AT264" s="227" t="s">
        <v>144</v>
      </c>
      <c r="AU264" s="227" t="s">
        <v>150</v>
      </c>
      <c r="AY264" s="15" t="s">
        <v>141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150</v>
      </c>
      <c r="BK264" s="228">
        <f>ROUND(I264*H264,2)</f>
        <v>0</v>
      </c>
      <c r="BL264" s="15" t="s">
        <v>221</v>
      </c>
      <c r="BM264" s="227" t="s">
        <v>457</v>
      </c>
    </row>
    <row r="265" s="2" customFormat="1">
      <c r="A265" s="36"/>
      <c r="B265" s="37"/>
      <c r="C265" s="216" t="s">
        <v>472</v>
      </c>
      <c r="D265" s="216" t="s">
        <v>144</v>
      </c>
      <c r="E265" s="217" t="s">
        <v>459</v>
      </c>
      <c r="F265" s="218" t="s">
        <v>460</v>
      </c>
      <c r="G265" s="219" t="s">
        <v>147</v>
      </c>
      <c r="H265" s="220">
        <v>578.39999999999998</v>
      </c>
      <c r="I265" s="221"/>
      <c r="J265" s="222">
        <f>ROUND(I265*H265,2)</f>
        <v>0</v>
      </c>
      <c r="K265" s="218" t="s">
        <v>148</v>
      </c>
      <c r="L265" s="42"/>
      <c r="M265" s="223" t="s">
        <v>1</v>
      </c>
      <c r="N265" s="224" t="s">
        <v>42</v>
      </c>
      <c r="O265" s="89"/>
      <c r="P265" s="225">
        <f>O265*H265</f>
        <v>0</v>
      </c>
      <c r="Q265" s="225">
        <v>0</v>
      </c>
      <c r="R265" s="225">
        <f>Q265*H265</f>
        <v>0</v>
      </c>
      <c r="S265" s="225">
        <v>0.0030000000000000001</v>
      </c>
      <c r="T265" s="226">
        <f>S265*H265</f>
        <v>1.7352000000000001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221</v>
      </c>
      <c r="AT265" s="227" t="s">
        <v>144</v>
      </c>
      <c r="AU265" s="227" t="s">
        <v>150</v>
      </c>
      <c r="AY265" s="15" t="s">
        <v>141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150</v>
      </c>
      <c r="BK265" s="228">
        <f>ROUND(I265*H265,2)</f>
        <v>0</v>
      </c>
      <c r="BL265" s="15" t="s">
        <v>221</v>
      </c>
      <c r="BM265" s="227" t="s">
        <v>461</v>
      </c>
    </row>
    <row r="266" s="13" customFormat="1">
      <c r="A266" s="13"/>
      <c r="B266" s="229"/>
      <c r="C266" s="230"/>
      <c r="D266" s="231" t="s">
        <v>155</v>
      </c>
      <c r="E266" s="232" t="s">
        <v>1</v>
      </c>
      <c r="F266" s="233" t="s">
        <v>643</v>
      </c>
      <c r="G266" s="230"/>
      <c r="H266" s="234">
        <v>578.39999999999998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155</v>
      </c>
      <c r="AU266" s="240" t="s">
        <v>150</v>
      </c>
      <c r="AV266" s="13" t="s">
        <v>150</v>
      </c>
      <c r="AW266" s="13" t="s">
        <v>32</v>
      </c>
      <c r="AX266" s="13" t="s">
        <v>84</v>
      </c>
      <c r="AY266" s="240" t="s">
        <v>141</v>
      </c>
    </row>
    <row r="267" s="2" customFormat="1">
      <c r="A267" s="36"/>
      <c r="B267" s="37"/>
      <c r="C267" s="216" t="s">
        <v>477</v>
      </c>
      <c r="D267" s="216" t="s">
        <v>144</v>
      </c>
      <c r="E267" s="217" t="s">
        <v>464</v>
      </c>
      <c r="F267" s="218" t="s">
        <v>465</v>
      </c>
      <c r="G267" s="219" t="s">
        <v>147</v>
      </c>
      <c r="H267" s="220">
        <v>578.39999999999998</v>
      </c>
      <c r="I267" s="221"/>
      <c r="J267" s="222">
        <f>ROUND(I267*H267,2)</f>
        <v>0</v>
      </c>
      <c r="K267" s="218" t="s">
        <v>148</v>
      </c>
      <c r="L267" s="42"/>
      <c r="M267" s="223" t="s">
        <v>1</v>
      </c>
      <c r="N267" s="224" t="s">
        <v>42</v>
      </c>
      <c r="O267" s="89"/>
      <c r="P267" s="225">
        <f>O267*H267</f>
        <v>0</v>
      </c>
      <c r="Q267" s="225">
        <v>0.00040000000000000002</v>
      </c>
      <c r="R267" s="225">
        <f>Q267*H267</f>
        <v>0.23136000000000001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221</v>
      </c>
      <c r="AT267" s="227" t="s">
        <v>144</v>
      </c>
      <c r="AU267" s="227" t="s">
        <v>150</v>
      </c>
      <c r="AY267" s="15" t="s">
        <v>141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150</v>
      </c>
      <c r="BK267" s="228">
        <f>ROUND(I267*H267,2)</f>
        <v>0</v>
      </c>
      <c r="BL267" s="15" t="s">
        <v>221</v>
      </c>
      <c r="BM267" s="227" t="s">
        <v>466</v>
      </c>
    </row>
    <row r="268" s="2" customFormat="1">
      <c r="A268" s="36"/>
      <c r="B268" s="37"/>
      <c r="C268" s="241" t="s">
        <v>482</v>
      </c>
      <c r="D268" s="241" t="s">
        <v>324</v>
      </c>
      <c r="E268" s="242" t="s">
        <v>468</v>
      </c>
      <c r="F268" s="243" t="s">
        <v>469</v>
      </c>
      <c r="G268" s="244" t="s">
        <v>147</v>
      </c>
      <c r="H268" s="245">
        <v>636.24000000000001</v>
      </c>
      <c r="I268" s="246"/>
      <c r="J268" s="247">
        <f>ROUND(I268*H268,2)</f>
        <v>0</v>
      </c>
      <c r="K268" s="243" t="s">
        <v>148</v>
      </c>
      <c r="L268" s="248"/>
      <c r="M268" s="249" t="s">
        <v>1</v>
      </c>
      <c r="N268" s="250" t="s">
        <v>42</v>
      </c>
      <c r="O268" s="89"/>
      <c r="P268" s="225">
        <f>O268*H268</f>
        <v>0</v>
      </c>
      <c r="Q268" s="225">
        <v>0.00264</v>
      </c>
      <c r="R268" s="225">
        <f>Q268*H268</f>
        <v>1.6796736000000001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301</v>
      </c>
      <c r="AT268" s="227" t="s">
        <v>324</v>
      </c>
      <c r="AU268" s="227" t="s">
        <v>150</v>
      </c>
      <c r="AY268" s="15" t="s">
        <v>141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150</v>
      </c>
      <c r="BK268" s="228">
        <f>ROUND(I268*H268,2)</f>
        <v>0</v>
      </c>
      <c r="BL268" s="15" t="s">
        <v>221</v>
      </c>
      <c r="BM268" s="227" t="s">
        <v>470</v>
      </c>
    </row>
    <row r="269" s="13" customFormat="1">
      <c r="A269" s="13"/>
      <c r="B269" s="229"/>
      <c r="C269" s="230"/>
      <c r="D269" s="231" t="s">
        <v>155</v>
      </c>
      <c r="E269" s="230"/>
      <c r="F269" s="233" t="s">
        <v>644</v>
      </c>
      <c r="G269" s="230"/>
      <c r="H269" s="234">
        <v>636.24000000000001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155</v>
      </c>
      <c r="AU269" s="240" t="s">
        <v>150</v>
      </c>
      <c r="AV269" s="13" t="s">
        <v>150</v>
      </c>
      <c r="AW269" s="13" t="s">
        <v>4</v>
      </c>
      <c r="AX269" s="13" t="s">
        <v>84</v>
      </c>
      <c r="AY269" s="240" t="s">
        <v>141</v>
      </c>
    </row>
    <row r="270" s="2" customFormat="1">
      <c r="A270" s="36"/>
      <c r="B270" s="37"/>
      <c r="C270" s="216" t="s">
        <v>486</v>
      </c>
      <c r="D270" s="216" t="s">
        <v>144</v>
      </c>
      <c r="E270" s="217" t="s">
        <v>473</v>
      </c>
      <c r="F270" s="218" t="s">
        <v>474</v>
      </c>
      <c r="G270" s="219" t="s">
        <v>214</v>
      </c>
      <c r="H270" s="220">
        <v>404.88</v>
      </c>
      <c r="I270" s="221"/>
      <c r="J270" s="222">
        <f>ROUND(I270*H270,2)</f>
        <v>0</v>
      </c>
      <c r="K270" s="218" t="s">
        <v>148</v>
      </c>
      <c r="L270" s="42"/>
      <c r="M270" s="223" t="s">
        <v>1</v>
      </c>
      <c r="N270" s="224" t="s">
        <v>42</v>
      </c>
      <c r="O270" s="89"/>
      <c r="P270" s="225">
        <f>O270*H270</f>
        <v>0</v>
      </c>
      <c r="Q270" s="225">
        <v>2.0000000000000002E-05</v>
      </c>
      <c r="R270" s="225">
        <f>Q270*H270</f>
        <v>0.0080975999999999999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221</v>
      </c>
      <c r="AT270" s="227" t="s">
        <v>144</v>
      </c>
      <c r="AU270" s="227" t="s">
        <v>150</v>
      </c>
      <c r="AY270" s="15" t="s">
        <v>141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150</v>
      </c>
      <c r="BK270" s="228">
        <f>ROUND(I270*H270,2)</f>
        <v>0</v>
      </c>
      <c r="BL270" s="15" t="s">
        <v>221</v>
      </c>
      <c r="BM270" s="227" t="s">
        <v>475</v>
      </c>
    </row>
    <row r="271" s="13" customFormat="1">
      <c r="A271" s="13"/>
      <c r="B271" s="229"/>
      <c r="C271" s="230"/>
      <c r="D271" s="231" t="s">
        <v>155</v>
      </c>
      <c r="E271" s="232" t="s">
        <v>1</v>
      </c>
      <c r="F271" s="233" t="s">
        <v>645</v>
      </c>
      <c r="G271" s="230"/>
      <c r="H271" s="234">
        <v>404.88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155</v>
      </c>
      <c r="AU271" s="240" t="s">
        <v>150</v>
      </c>
      <c r="AV271" s="13" t="s">
        <v>150</v>
      </c>
      <c r="AW271" s="13" t="s">
        <v>32</v>
      </c>
      <c r="AX271" s="13" t="s">
        <v>84</v>
      </c>
      <c r="AY271" s="240" t="s">
        <v>141</v>
      </c>
    </row>
    <row r="272" s="2" customFormat="1">
      <c r="A272" s="36"/>
      <c r="B272" s="37"/>
      <c r="C272" s="216" t="s">
        <v>490</v>
      </c>
      <c r="D272" s="216" t="s">
        <v>144</v>
      </c>
      <c r="E272" s="217" t="s">
        <v>478</v>
      </c>
      <c r="F272" s="218" t="s">
        <v>479</v>
      </c>
      <c r="G272" s="219" t="s">
        <v>214</v>
      </c>
      <c r="H272" s="220">
        <v>918</v>
      </c>
      <c r="I272" s="221"/>
      <c r="J272" s="222">
        <f>ROUND(I272*H272,2)</f>
        <v>0</v>
      </c>
      <c r="K272" s="218" t="s">
        <v>148</v>
      </c>
      <c r="L272" s="42"/>
      <c r="M272" s="223" t="s">
        <v>1</v>
      </c>
      <c r="N272" s="224" t="s">
        <v>42</v>
      </c>
      <c r="O272" s="89"/>
      <c r="P272" s="225">
        <f>O272*H272</f>
        <v>0</v>
      </c>
      <c r="Q272" s="225">
        <v>0</v>
      </c>
      <c r="R272" s="225">
        <f>Q272*H272</f>
        <v>0</v>
      </c>
      <c r="S272" s="225">
        <v>0.00029999999999999997</v>
      </c>
      <c r="T272" s="226">
        <f>S272*H272</f>
        <v>0.27539999999999998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221</v>
      </c>
      <c r="AT272" s="227" t="s">
        <v>144</v>
      </c>
      <c r="AU272" s="227" t="s">
        <v>150</v>
      </c>
      <c r="AY272" s="15" t="s">
        <v>141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150</v>
      </c>
      <c r="BK272" s="228">
        <f>ROUND(I272*H272,2)</f>
        <v>0</v>
      </c>
      <c r="BL272" s="15" t="s">
        <v>221</v>
      </c>
      <c r="BM272" s="227" t="s">
        <v>480</v>
      </c>
    </row>
    <row r="273" s="13" customFormat="1">
      <c r="A273" s="13"/>
      <c r="B273" s="229"/>
      <c r="C273" s="230"/>
      <c r="D273" s="231" t="s">
        <v>155</v>
      </c>
      <c r="E273" s="232" t="s">
        <v>1</v>
      </c>
      <c r="F273" s="233" t="s">
        <v>646</v>
      </c>
      <c r="G273" s="230"/>
      <c r="H273" s="234">
        <v>918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155</v>
      </c>
      <c r="AU273" s="240" t="s">
        <v>150</v>
      </c>
      <c r="AV273" s="13" t="s">
        <v>150</v>
      </c>
      <c r="AW273" s="13" t="s">
        <v>32</v>
      </c>
      <c r="AX273" s="13" t="s">
        <v>84</v>
      </c>
      <c r="AY273" s="240" t="s">
        <v>141</v>
      </c>
    </row>
    <row r="274" s="2" customFormat="1" ht="21.75" customHeight="1">
      <c r="A274" s="36"/>
      <c r="B274" s="37"/>
      <c r="C274" s="216" t="s">
        <v>494</v>
      </c>
      <c r="D274" s="216" t="s">
        <v>144</v>
      </c>
      <c r="E274" s="217" t="s">
        <v>483</v>
      </c>
      <c r="F274" s="218" t="s">
        <v>484</v>
      </c>
      <c r="G274" s="219" t="s">
        <v>214</v>
      </c>
      <c r="H274" s="220">
        <v>459</v>
      </c>
      <c r="I274" s="221"/>
      <c r="J274" s="222">
        <f>ROUND(I274*H274,2)</f>
        <v>0</v>
      </c>
      <c r="K274" s="218" t="s">
        <v>1</v>
      </c>
      <c r="L274" s="42"/>
      <c r="M274" s="223" t="s">
        <v>1</v>
      </c>
      <c r="N274" s="224" t="s">
        <v>42</v>
      </c>
      <c r="O274" s="89"/>
      <c r="P274" s="225">
        <f>O274*H274</f>
        <v>0</v>
      </c>
      <c r="Q274" s="225">
        <v>1.0000000000000001E-05</v>
      </c>
      <c r="R274" s="225">
        <f>Q274*H274</f>
        <v>0.0045900000000000003</v>
      </c>
      <c r="S274" s="225">
        <v>0</v>
      </c>
      <c r="T274" s="22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7" t="s">
        <v>221</v>
      </c>
      <c r="AT274" s="227" t="s">
        <v>144</v>
      </c>
      <c r="AU274" s="227" t="s">
        <v>150</v>
      </c>
      <c r="AY274" s="15" t="s">
        <v>141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5" t="s">
        <v>150</v>
      </c>
      <c r="BK274" s="228">
        <f>ROUND(I274*H274,2)</f>
        <v>0</v>
      </c>
      <c r="BL274" s="15" t="s">
        <v>221</v>
      </c>
      <c r="BM274" s="227" t="s">
        <v>485</v>
      </c>
    </row>
    <row r="275" s="2" customFormat="1">
      <c r="A275" s="36"/>
      <c r="B275" s="37"/>
      <c r="C275" s="216" t="s">
        <v>500</v>
      </c>
      <c r="D275" s="216" t="s">
        <v>144</v>
      </c>
      <c r="E275" s="217" t="s">
        <v>487</v>
      </c>
      <c r="F275" s="218" t="s">
        <v>647</v>
      </c>
      <c r="G275" s="219" t="s">
        <v>147</v>
      </c>
      <c r="H275" s="220">
        <v>578.39999999999998</v>
      </c>
      <c r="I275" s="221"/>
      <c r="J275" s="222">
        <f>ROUND(I275*H275,2)</f>
        <v>0</v>
      </c>
      <c r="K275" s="218" t="s">
        <v>148</v>
      </c>
      <c r="L275" s="42"/>
      <c r="M275" s="223" t="s">
        <v>1</v>
      </c>
      <c r="N275" s="224" t="s">
        <v>42</v>
      </c>
      <c r="O275" s="89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221</v>
      </c>
      <c r="AT275" s="227" t="s">
        <v>144</v>
      </c>
      <c r="AU275" s="227" t="s">
        <v>150</v>
      </c>
      <c r="AY275" s="15" t="s">
        <v>141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150</v>
      </c>
      <c r="BK275" s="228">
        <f>ROUND(I275*H275,2)</f>
        <v>0</v>
      </c>
      <c r="BL275" s="15" t="s">
        <v>221</v>
      </c>
      <c r="BM275" s="227" t="s">
        <v>489</v>
      </c>
    </row>
    <row r="276" s="13" customFormat="1">
      <c r="A276" s="13"/>
      <c r="B276" s="229"/>
      <c r="C276" s="230"/>
      <c r="D276" s="231" t="s">
        <v>155</v>
      </c>
      <c r="E276" s="232" t="s">
        <v>1</v>
      </c>
      <c r="F276" s="233" t="s">
        <v>641</v>
      </c>
      <c r="G276" s="230"/>
      <c r="H276" s="234">
        <v>578.39999999999998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155</v>
      </c>
      <c r="AU276" s="240" t="s">
        <v>150</v>
      </c>
      <c r="AV276" s="13" t="s">
        <v>150</v>
      </c>
      <c r="AW276" s="13" t="s">
        <v>32</v>
      </c>
      <c r="AX276" s="13" t="s">
        <v>84</v>
      </c>
      <c r="AY276" s="240" t="s">
        <v>141</v>
      </c>
    </row>
    <row r="277" s="2" customFormat="1" ht="16.5" customHeight="1">
      <c r="A277" s="36"/>
      <c r="B277" s="37"/>
      <c r="C277" s="216" t="s">
        <v>504</v>
      </c>
      <c r="D277" s="216" t="s">
        <v>144</v>
      </c>
      <c r="E277" s="217" t="s">
        <v>491</v>
      </c>
      <c r="F277" s="218" t="s">
        <v>492</v>
      </c>
      <c r="G277" s="219" t="s">
        <v>214</v>
      </c>
      <c r="H277" s="220">
        <v>459</v>
      </c>
      <c r="I277" s="221"/>
      <c r="J277" s="222">
        <f>ROUND(I277*H277,2)</f>
        <v>0</v>
      </c>
      <c r="K277" s="218" t="s">
        <v>148</v>
      </c>
      <c r="L277" s="42"/>
      <c r="M277" s="223" t="s">
        <v>1</v>
      </c>
      <c r="N277" s="224" t="s">
        <v>42</v>
      </c>
      <c r="O277" s="89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221</v>
      </c>
      <c r="AT277" s="227" t="s">
        <v>144</v>
      </c>
      <c r="AU277" s="227" t="s">
        <v>150</v>
      </c>
      <c r="AY277" s="15" t="s">
        <v>141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150</v>
      </c>
      <c r="BK277" s="228">
        <f>ROUND(I277*H277,2)</f>
        <v>0</v>
      </c>
      <c r="BL277" s="15" t="s">
        <v>221</v>
      </c>
      <c r="BM277" s="227" t="s">
        <v>493</v>
      </c>
    </row>
    <row r="278" s="13" customFormat="1">
      <c r="A278" s="13"/>
      <c r="B278" s="229"/>
      <c r="C278" s="230"/>
      <c r="D278" s="231" t="s">
        <v>155</v>
      </c>
      <c r="E278" s="232" t="s">
        <v>1</v>
      </c>
      <c r="F278" s="233" t="s">
        <v>648</v>
      </c>
      <c r="G278" s="230"/>
      <c r="H278" s="234">
        <v>459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155</v>
      </c>
      <c r="AU278" s="240" t="s">
        <v>150</v>
      </c>
      <c r="AV278" s="13" t="s">
        <v>150</v>
      </c>
      <c r="AW278" s="13" t="s">
        <v>32</v>
      </c>
      <c r="AX278" s="13" t="s">
        <v>84</v>
      </c>
      <c r="AY278" s="240" t="s">
        <v>141</v>
      </c>
    </row>
    <row r="279" s="2" customFormat="1">
      <c r="A279" s="36"/>
      <c r="B279" s="37"/>
      <c r="C279" s="216" t="s">
        <v>508</v>
      </c>
      <c r="D279" s="216" t="s">
        <v>144</v>
      </c>
      <c r="E279" s="217" t="s">
        <v>495</v>
      </c>
      <c r="F279" s="218" t="s">
        <v>496</v>
      </c>
      <c r="G279" s="219" t="s">
        <v>332</v>
      </c>
      <c r="H279" s="251"/>
      <c r="I279" s="221"/>
      <c r="J279" s="222">
        <f>ROUND(I279*H279,2)</f>
        <v>0</v>
      </c>
      <c r="K279" s="218" t="s">
        <v>148</v>
      </c>
      <c r="L279" s="42"/>
      <c r="M279" s="223" t="s">
        <v>1</v>
      </c>
      <c r="N279" s="224" t="s">
        <v>42</v>
      </c>
      <c r="O279" s="89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7" t="s">
        <v>221</v>
      </c>
      <c r="AT279" s="227" t="s">
        <v>144</v>
      </c>
      <c r="AU279" s="227" t="s">
        <v>150</v>
      </c>
      <c r="AY279" s="15" t="s">
        <v>141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5" t="s">
        <v>150</v>
      </c>
      <c r="BK279" s="228">
        <f>ROUND(I279*H279,2)</f>
        <v>0</v>
      </c>
      <c r="BL279" s="15" t="s">
        <v>221</v>
      </c>
      <c r="BM279" s="227" t="s">
        <v>497</v>
      </c>
    </row>
    <row r="280" s="12" customFormat="1" ht="22.8" customHeight="1">
      <c r="A280" s="12"/>
      <c r="B280" s="200"/>
      <c r="C280" s="201"/>
      <c r="D280" s="202" t="s">
        <v>75</v>
      </c>
      <c r="E280" s="214" t="s">
        <v>498</v>
      </c>
      <c r="F280" s="214" t="s">
        <v>499</v>
      </c>
      <c r="G280" s="201"/>
      <c r="H280" s="201"/>
      <c r="I280" s="204"/>
      <c r="J280" s="215">
        <f>BK280</f>
        <v>0</v>
      </c>
      <c r="K280" s="201"/>
      <c r="L280" s="206"/>
      <c r="M280" s="207"/>
      <c r="N280" s="208"/>
      <c r="O280" s="208"/>
      <c r="P280" s="209">
        <f>SUM(P281:P285)</f>
        <v>0</v>
      </c>
      <c r="Q280" s="208"/>
      <c r="R280" s="209">
        <f>SUM(R281:R285)</f>
        <v>0.43253999999999998</v>
      </c>
      <c r="S280" s="208"/>
      <c r="T280" s="210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1" t="s">
        <v>150</v>
      </c>
      <c r="AT280" s="212" t="s">
        <v>75</v>
      </c>
      <c r="AU280" s="212" t="s">
        <v>84</v>
      </c>
      <c r="AY280" s="211" t="s">
        <v>141</v>
      </c>
      <c r="BK280" s="213">
        <f>SUM(BK281:BK285)</f>
        <v>0</v>
      </c>
    </row>
    <row r="281" s="2" customFormat="1">
      <c r="A281" s="36"/>
      <c r="B281" s="37"/>
      <c r="C281" s="216" t="s">
        <v>514</v>
      </c>
      <c r="D281" s="216" t="s">
        <v>144</v>
      </c>
      <c r="E281" s="217" t="s">
        <v>501</v>
      </c>
      <c r="F281" s="218" t="s">
        <v>649</v>
      </c>
      <c r="G281" s="219" t="s">
        <v>147</v>
      </c>
      <c r="H281" s="220">
        <v>80.099999999999994</v>
      </c>
      <c r="I281" s="221"/>
      <c r="J281" s="222">
        <f>ROUND(I281*H281,2)</f>
        <v>0</v>
      </c>
      <c r="K281" s="218" t="s">
        <v>1</v>
      </c>
      <c r="L281" s="42"/>
      <c r="M281" s="223" t="s">
        <v>1</v>
      </c>
      <c r="N281" s="224" t="s">
        <v>42</v>
      </c>
      <c r="O281" s="89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221</v>
      </c>
      <c r="AT281" s="227" t="s">
        <v>144</v>
      </c>
      <c r="AU281" s="227" t="s">
        <v>150</v>
      </c>
      <c r="AY281" s="15" t="s">
        <v>141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150</v>
      </c>
      <c r="BK281" s="228">
        <f>ROUND(I281*H281,2)</f>
        <v>0</v>
      </c>
      <c r="BL281" s="15" t="s">
        <v>221</v>
      </c>
      <c r="BM281" s="227" t="s">
        <v>503</v>
      </c>
    </row>
    <row r="282" s="13" customFormat="1">
      <c r="A282" s="13"/>
      <c r="B282" s="229"/>
      <c r="C282" s="230"/>
      <c r="D282" s="231" t="s">
        <v>155</v>
      </c>
      <c r="E282" s="232" t="s">
        <v>1</v>
      </c>
      <c r="F282" s="233" t="s">
        <v>606</v>
      </c>
      <c r="G282" s="230"/>
      <c r="H282" s="234">
        <v>80.099999999999994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155</v>
      </c>
      <c r="AU282" s="240" t="s">
        <v>150</v>
      </c>
      <c r="AV282" s="13" t="s">
        <v>150</v>
      </c>
      <c r="AW282" s="13" t="s">
        <v>32</v>
      </c>
      <c r="AX282" s="13" t="s">
        <v>84</v>
      </c>
      <c r="AY282" s="240" t="s">
        <v>141</v>
      </c>
    </row>
    <row r="283" s="2" customFormat="1">
      <c r="A283" s="36"/>
      <c r="B283" s="37"/>
      <c r="C283" s="216" t="s">
        <v>518</v>
      </c>
      <c r="D283" s="216" t="s">
        <v>144</v>
      </c>
      <c r="E283" s="217" t="s">
        <v>505</v>
      </c>
      <c r="F283" s="218" t="s">
        <v>506</v>
      </c>
      <c r="G283" s="219" t="s">
        <v>147</v>
      </c>
      <c r="H283" s="220">
        <v>80.099999999999994</v>
      </c>
      <c r="I283" s="221"/>
      <c r="J283" s="222">
        <f>ROUND(I283*H283,2)</f>
        <v>0</v>
      </c>
      <c r="K283" s="218" t="s">
        <v>1</v>
      </c>
      <c r="L283" s="42"/>
      <c r="M283" s="223" t="s">
        <v>1</v>
      </c>
      <c r="N283" s="224" t="s">
        <v>42</v>
      </c>
      <c r="O283" s="89"/>
      <c r="P283" s="225">
        <f>O283*H283</f>
        <v>0</v>
      </c>
      <c r="Q283" s="225">
        <v>0.0054000000000000003</v>
      </c>
      <c r="R283" s="225">
        <f>Q283*H283</f>
        <v>0.43253999999999998</v>
      </c>
      <c r="S283" s="225">
        <v>0</v>
      </c>
      <c r="T283" s="22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221</v>
      </c>
      <c r="AT283" s="227" t="s">
        <v>144</v>
      </c>
      <c r="AU283" s="227" t="s">
        <v>150</v>
      </c>
      <c r="AY283" s="15" t="s">
        <v>141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150</v>
      </c>
      <c r="BK283" s="228">
        <f>ROUND(I283*H283,2)</f>
        <v>0</v>
      </c>
      <c r="BL283" s="15" t="s">
        <v>221</v>
      </c>
      <c r="BM283" s="227" t="s">
        <v>507</v>
      </c>
    </row>
    <row r="284" s="13" customFormat="1">
      <c r="A284" s="13"/>
      <c r="B284" s="229"/>
      <c r="C284" s="230"/>
      <c r="D284" s="231" t="s">
        <v>155</v>
      </c>
      <c r="E284" s="232" t="s">
        <v>1</v>
      </c>
      <c r="F284" s="233" t="s">
        <v>599</v>
      </c>
      <c r="G284" s="230"/>
      <c r="H284" s="234">
        <v>80.099999999999994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155</v>
      </c>
      <c r="AU284" s="240" t="s">
        <v>150</v>
      </c>
      <c r="AV284" s="13" t="s">
        <v>150</v>
      </c>
      <c r="AW284" s="13" t="s">
        <v>32</v>
      </c>
      <c r="AX284" s="13" t="s">
        <v>84</v>
      </c>
      <c r="AY284" s="240" t="s">
        <v>141</v>
      </c>
    </row>
    <row r="285" s="2" customFormat="1">
      <c r="A285" s="36"/>
      <c r="B285" s="37"/>
      <c r="C285" s="216" t="s">
        <v>523</v>
      </c>
      <c r="D285" s="216" t="s">
        <v>144</v>
      </c>
      <c r="E285" s="217" t="s">
        <v>509</v>
      </c>
      <c r="F285" s="218" t="s">
        <v>510</v>
      </c>
      <c r="G285" s="219" t="s">
        <v>332</v>
      </c>
      <c r="H285" s="251"/>
      <c r="I285" s="221"/>
      <c r="J285" s="222">
        <f>ROUND(I285*H285,2)</f>
        <v>0</v>
      </c>
      <c r="K285" s="218" t="s">
        <v>148</v>
      </c>
      <c r="L285" s="42"/>
      <c r="M285" s="223" t="s">
        <v>1</v>
      </c>
      <c r="N285" s="224" t="s">
        <v>42</v>
      </c>
      <c r="O285" s="89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221</v>
      </c>
      <c r="AT285" s="227" t="s">
        <v>144</v>
      </c>
      <c r="AU285" s="227" t="s">
        <v>150</v>
      </c>
      <c r="AY285" s="15" t="s">
        <v>141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150</v>
      </c>
      <c r="BK285" s="228">
        <f>ROUND(I285*H285,2)</f>
        <v>0</v>
      </c>
      <c r="BL285" s="15" t="s">
        <v>221</v>
      </c>
      <c r="BM285" s="227" t="s">
        <v>511</v>
      </c>
    </row>
    <row r="286" s="12" customFormat="1" ht="22.8" customHeight="1">
      <c r="A286" s="12"/>
      <c r="B286" s="200"/>
      <c r="C286" s="201"/>
      <c r="D286" s="202" t="s">
        <v>75</v>
      </c>
      <c r="E286" s="214" t="s">
        <v>512</v>
      </c>
      <c r="F286" s="214" t="s">
        <v>513</v>
      </c>
      <c r="G286" s="201"/>
      <c r="H286" s="201"/>
      <c r="I286" s="204"/>
      <c r="J286" s="215">
        <f>BK286</f>
        <v>0</v>
      </c>
      <c r="K286" s="201"/>
      <c r="L286" s="206"/>
      <c r="M286" s="207"/>
      <c r="N286" s="208"/>
      <c r="O286" s="208"/>
      <c r="P286" s="209">
        <f>SUM(P287:P293)</f>
        <v>0</v>
      </c>
      <c r="Q286" s="208"/>
      <c r="R286" s="209">
        <f>SUM(R287:R293)</f>
        <v>2.8441169999999998</v>
      </c>
      <c r="S286" s="208"/>
      <c r="T286" s="210">
        <f>SUM(T287:T293)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150</v>
      </c>
      <c r="AT286" s="212" t="s">
        <v>75</v>
      </c>
      <c r="AU286" s="212" t="s">
        <v>84</v>
      </c>
      <c r="AY286" s="211" t="s">
        <v>141</v>
      </c>
      <c r="BK286" s="213">
        <f>SUM(BK287:BK293)</f>
        <v>0</v>
      </c>
    </row>
    <row r="287" s="2" customFormat="1" ht="16.5" customHeight="1">
      <c r="A287" s="36"/>
      <c r="B287" s="37"/>
      <c r="C287" s="216" t="s">
        <v>527</v>
      </c>
      <c r="D287" s="216" t="s">
        <v>144</v>
      </c>
      <c r="E287" s="217" t="s">
        <v>515</v>
      </c>
      <c r="F287" s="218" t="s">
        <v>516</v>
      </c>
      <c r="G287" s="219" t="s">
        <v>233</v>
      </c>
      <c r="H287" s="220">
        <v>20</v>
      </c>
      <c r="I287" s="221"/>
      <c r="J287" s="222">
        <f>ROUND(I287*H287,2)</f>
        <v>0</v>
      </c>
      <c r="K287" s="218" t="s">
        <v>1</v>
      </c>
      <c r="L287" s="42"/>
      <c r="M287" s="223" t="s">
        <v>1</v>
      </c>
      <c r="N287" s="224" t="s">
        <v>42</v>
      </c>
      <c r="O287" s="89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7" t="s">
        <v>221</v>
      </c>
      <c r="AT287" s="227" t="s">
        <v>144</v>
      </c>
      <c r="AU287" s="227" t="s">
        <v>150</v>
      </c>
      <c r="AY287" s="15" t="s">
        <v>141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5" t="s">
        <v>150</v>
      </c>
      <c r="BK287" s="228">
        <f>ROUND(I287*H287,2)</f>
        <v>0</v>
      </c>
      <c r="BL287" s="15" t="s">
        <v>221</v>
      </c>
      <c r="BM287" s="227" t="s">
        <v>517</v>
      </c>
    </row>
    <row r="288" s="2" customFormat="1" ht="16.5" customHeight="1">
      <c r="A288" s="36"/>
      <c r="B288" s="37"/>
      <c r="C288" s="216" t="s">
        <v>532</v>
      </c>
      <c r="D288" s="216" t="s">
        <v>144</v>
      </c>
      <c r="E288" s="217" t="s">
        <v>519</v>
      </c>
      <c r="F288" s="218" t="s">
        <v>520</v>
      </c>
      <c r="G288" s="219" t="s">
        <v>147</v>
      </c>
      <c r="H288" s="220">
        <v>327.94999999999999</v>
      </c>
      <c r="I288" s="221"/>
      <c r="J288" s="222">
        <f>ROUND(I288*H288,2)</f>
        <v>0</v>
      </c>
      <c r="K288" s="218" t="s">
        <v>148</v>
      </c>
      <c r="L288" s="42"/>
      <c r="M288" s="223" t="s">
        <v>1</v>
      </c>
      <c r="N288" s="224" t="s">
        <v>42</v>
      </c>
      <c r="O288" s="89"/>
      <c r="P288" s="225">
        <f>O288*H288</f>
        <v>0</v>
      </c>
      <c r="Q288" s="225">
        <v>0.00029999999999999997</v>
      </c>
      <c r="R288" s="225">
        <f>Q288*H288</f>
        <v>0.098384999999999986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221</v>
      </c>
      <c r="AT288" s="227" t="s">
        <v>144</v>
      </c>
      <c r="AU288" s="227" t="s">
        <v>150</v>
      </c>
      <c r="AY288" s="15" t="s">
        <v>141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150</v>
      </c>
      <c r="BK288" s="228">
        <f>ROUND(I288*H288,2)</f>
        <v>0</v>
      </c>
      <c r="BL288" s="15" t="s">
        <v>221</v>
      </c>
      <c r="BM288" s="227" t="s">
        <v>521</v>
      </c>
    </row>
    <row r="289" s="13" customFormat="1">
      <c r="A289" s="13"/>
      <c r="B289" s="229"/>
      <c r="C289" s="230"/>
      <c r="D289" s="231" t="s">
        <v>155</v>
      </c>
      <c r="E289" s="232" t="s">
        <v>1</v>
      </c>
      <c r="F289" s="233" t="s">
        <v>650</v>
      </c>
      <c r="G289" s="230"/>
      <c r="H289" s="234">
        <v>327.94999999999999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155</v>
      </c>
      <c r="AU289" s="240" t="s">
        <v>150</v>
      </c>
      <c r="AV289" s="13" t="s">
        <v>150</v>
      </c>
      <c r="AW289" s="13" t="s">
        <v>32</v>
      </c>
      <c r="AX289" s="13" t="s">
        <v>84</v>
      </c>
      <c r="AY289" s="240" t="s">
        <v>141</v>
      </c>
    </row>
    <row r="290" s="2" customFormat="1">
      <c r="A290" s="36"/>
      <c r="B290" s="37"/>
      <c r="C290" s="216" t="s">
        <v>538</v>
      </c>
      <c r="D290" s="216" t="s">
        <v>144</v>
      </c>
      <c r="E290" s="217" t="s">
        <v>524</v>
      </c>
      <c r="F290" s="218" t="s">
        <v>525</v>
      </c>
      <c r="G290" s="219" t="s">
        <v>147</v>
      </c>
      <c r="H290" s="220">
        <v>453.83999999999998</v>
      </c>
      <c r="I290" s="221"/>
      <c r="J290" s="222">
        <f>ROUND(I290*H290,2)</f>
        <v>0</v>
      </c>
      <c r="K290" s="218" t="s">
        <v>148</v>
      </c>
      <c r="L290" s="42"/>
      <c r="M290" s="223" t="s">
        <v>1</v>
      </c>
      <c r="N290" s="224" t="s">
        <v>42</v>
      </c>
      <c r="O290" s="89"/>
      <c r="P290" s="225">
        <f>O290*H290</f>
        <v>0</v>
      </c>
      <c r="Q290" s="225">
        <v>0.0060499999999999998</v>
      </c>
      <c r="R290" s="225">
        <f>Q290*H290</f>
        <v>2.7457319999999998</v>
      </c>
      <c r="S290" s="225">
        <v>0</v>
      </c>
      <c r="T290" s="22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221</v>
      </c>
      <c r="AT290" s="227" t="s">
        <v>144</v>
      </c>
      <c r="AU290" s="227" t="s">
        <v>150</v>
      </c>
      <c r="AY290" s="15" t="s">
        <v>141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150</v>
      </c>
      <c r="BK290" s="228">
        <f>ROUND(I290*H290,2)</f>
        <v>0</v>
      </c>
      <c r="BL290" s="15" t="s">
        <v>221</v>
      </c>
      <c r="BM290" s="227" t="s">
        <v>526</v>
      </c>
    </row>
    <row r="291" s="2" customFormat="1" ht="16.5" customHeight="1">
      <c r="A291" s="36"/>
      <c r="B291" s="37"/>
      <c r="C291" s="241" t="s">
        <v>543</v>
      </c>
      <c r="D291" s="241" t="s">
        <v>324</v>
      </c>
      <c r="E291" s="242" t="s">
        <v>528</v>
      </c>
      <c r="F291" s="243" t="s">
        <v>529</v>
      </c>
      <c r="G291" s="244" t="s">
        <v>1</v>
      </c>
      <c r="H291" s="245">
        <v>521.91600000000005</v>
      </c>
      <c r="I291" s="246"/>
      <c r="J291" s="247">
        <f>ROUND(I291*H291,2)</f>
        <v>0</v>
      </c>
      <c r="K291" s="243" t="s">
        <v>1</v>
      </c>
      <c r="L291" s="248"/>
      <c r="M291" s="249" t="s">
        <v>1</v>
      </c>
      <c r="N291" s="250" t="s">
        <v>42</v>
      </c>
      <c r="O291" s="89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301</v>
      </c>
      <c r="AT291" s="227" t="s">
        <v>324</v>
      </c>
      <c r="AU291" s="227" t="s">
        <v>150</v>
      </c>
      <c r="AY291" s="15" t="s">
        <v>141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150</v>
      </c>
      <c r="BK291" s="228">
        <f>ROUND(I291*H291,2)</f>
        <v>0</v>
      </c>
      <c r="BL291" s="15" t="s">
        <v>221</v>
      </c>
      <c r="BM291" s="227" t="s">
        <v>530</v>
      </c>
    </row>
    <row r="292" s="13" customFormat="1">
      <c r="A292" s="13"/>
      <c r="B292" s="229"/>
      <c r="C292" s="230"/>
      <c r="D292" s="231" t="s">
        <v>155</v>
      </c>
      <c r="E292" s="232" t="s">
        <v>1</v>
      </c>
      <c r="F292" s="233" t="s">
        <v>531</v>
      </c>
      <c r="G292" s="230"/>
      <c r="H292" s="234">
        <v>521.91600000000005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155</v>
      </c>
      <c r="AU292" s="240" t="s">
        <v>150</v>
      </c>
      <c r="AV292" s="13" t="s">
        <v>150</v>
      </c>
      <c r="AW292" s="13" t="s">
        <v>32</v>
      </c>
      <c r="AX292" s="13" t="s">
        <v>84</v>
      </c>
      <c r="AY292" s="240" t="s">
        <v>141</v>
      </c>
    </row>
    <row r="293" s="2" customFormat="1">
      <c r="A293" s="36"/>
      <c r="B293" s="37"/>
      <c r="C293" s="216" t="s">
        <v>547</v>
      </c>
      <c r="D293" s="216" t="s">
        <v>144</v>
      </c>
      <c r="E293" s="217" t="s">
        <v>533</v>
      </c>
      <c r="F293" s="218" t="s">
        <v>534</v>
      </c>
      <c r="G293" s="219" t="s">
        <v>332</v>
      </c>
      <c r="H293" s="251"/>
      <c r="I293" s="221"/>
      <c r="J293" s="222">
        <f>ROUND(I293*H293,2)</f>
        <v>0</v>
      </c>
      <c r="K293" s="218" t="s">
        <v>148</v>
      </c>
      <c r="L293" s="42"/>
      <c r="M293" s="223" t="s">
        <v>1</v>
      </c>
      <c r="N293" s="224" t="s">
        <v>42</v>
      </c>
      <c r="O293" s="89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7" t="s">
        <v>221</v>
      </c>
      <c r="AT293" s="227" t="s">
        <v>144</v>
      </c>
      <c r="AU293" s="227" t="s">
        <v>150</v>
      </c>
      <c r="AY293" s="15" t="s">
        <v>141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5" t="s">
        <v>150</v>
      </c>
      <c r="BK293" s="228">
        <f>ROUND(I293*H293,2)</f>
        <v>0</v>
      </c>
      <c r="BL293" s="15" t="s">
        <v>221</v>
      </c>
      <c r="BM293" s="227" t="s">
        <v>535</v>
      </c>
    </row>
    <row r="294" s="12" customFormat="1" ht="22.8" customHeight="1">
      <c r="A294" s="12"/>
      <c r="B294" s="200"/>
      <c r="C294" s="201"/>
      <c r="D294" s="202" t="s">
        <v>75</v>
      </c>
      <c r="E294" s="214" t="s">
        <v>536</v>
      </c>
      <c r="F294" s="214" t="s">
        <v>537</v>
      </c>
      <c r="G294" s="201"/>
      <c r="H294" s="201"/>
      <c r="I294" s="204"/>
      <c r="J294" s="215">
        <f>BK294</f>
        <v>0</v>
      </c>
      <c r="K294" s="201"/>
      <c r="L294" s="206"/>
      <c r="M294" s="207"/>
      <c r="N294" s="208"/>
      <c r="O294" s="208"/>
      <c r="P294" s="209">
        <f>SUM(P295:P298)</f>
        <v>0</v>
      </c>
      <c r="Q294" s="208"/>
      <c r="R294" s="209">
        <f>SUM(R295:R298)</f>
        <v>0.187976</v>
      </c>
      <c r="S294" s="208"/>
      <c r="T294" s="210">
        <f>SUM(T295:T298)</f>
        <v>0.032432200000000001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1" t="s">
        <v>150</v>
      </c>
      <c r="AT294" s="212" t="s">
        <v>75</v>
      </c>
      <c r="AU294" s="212" t="s">
        <v>84</v>
      </c>
      <c r="AY294" s="211" t="s">
        <v>141</v>
      </c>
      <c r="BK294" s="213">
        <f>SUM(BK295:BK298)</f>
        <v>0</v>
      </c>
    </row>
    <row r="295" s="2" customFormat="1" ht="16.5" customHeight="1">
      <c r="A295" s="36"/>
      <c r="B295" s="37"/>
      <c r="C295" s="216" t="s">
        <v>555</v>
      </c>
      <c r="D295" s="216" t="s">
        <v>144</v>
      </c>
      <c r="E295" s="217" t="s">
        <v>539</v>
      </c>
      <c r="F295" s="218" t="s">
        <v>540</v>
      </c>
      <c r="G295" s="219" t="s">
        <v>147</v>
      </c>
      <c r="H295" s="220">
        <v>104.62000000000001</v>
      </c>
      <c r="I295" s="221"/>
      <c r="J295" s="222">
        <f>ROUND(I295*H295,2)</f>
        <v>0</v>
      </c>
      <c r="K295" s="218" t="s">
        <v>148</v>
      </c>
      <c r="L295" s="42"/>
      <c r="M295" s="223" t="s">
        <v>1</v>
      </c>
      <c r="N295" s="224" t="s">
        <v>42</v>
      </c>
      <c r="O295" s="89"/>
      <c r="P295" s="225">
        <f>O295*H295</f>
        <v>0</v>
      </c>
      <c r="Q295" s="225">
        <v>0.001</v>
      </c>
      <c r="R295" s="225">
        <f>Q295*H295</f>
        <v>0.10462000000000001</v>
      </c>
      <c r="S295" s="225">
        <v>0.00031</v>
      </c>
      <c r="T295" s="226">
        <f>S295*H295</f>
        <v>0.032432200000000001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7" t="s">
        <v>221</v>
      </c>
      <c r="AT295" s="227" t="s">
        <v>144</v>
      </c>
      <c r="AU295" s="227" t="s">
        <v>150</v>
      </c>
      <c r="AY295" s="15" t="s">
        <v>141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5" t="s">
        <v>150</v>
      </c>
      <c r="BK295" s="228">
        <f>ROUND(I295*H295,2)</f>
        <v>0</v>
      </c>
      <c r="BL295" s="15" t="s">
        <v>221</v>
      </c>
      <c r="BM295" s="227" t="s">
        <v>541</v>
      </c>
    </row>
    <row r="296" s="13" customFormat="1">
      <c r="A296" s="13"/>
      <c r="B296" s="229"/>
      <c r="C296" s="230"/>
      <c r="D296" s="231" t="s">
        <v>155</v>
      </c>
      <c r="E296" s="232" t="s">
        <v>1</v>
      </c>
      <c r="F296" s="233" t="s">
        <v>651</v>
      </c>
      <c r="G296" s="230"/>
      <c r="H296" s="234">
        <v>104.62000000000001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155</v>
      </c>
      <c r="AU296" s="240" t="s">
        <v>150</v>
      </c>
      <c r="AV296" s="13" t="s">
        <v>150</v>
      </c>
      <c r="AW296" s="13" t="s">
        <v>32</v>
      </c>
      <c r="AX296" s="13" t="s">
        <v>84</v>
      </c>
      <c r="AY296" s="240" t="s">
        <v>141</v>
      </c>
    </row>
    <row r="297" s="2" customFormat="1">
      <c r="A297" s="36"/>
      <c r="B297" s="37"/>
      <c r="C297" s="216" t="s">
        <v>563</v>
      </c>
      <c r="D297" s="216" t="s">
        <v>144</v>
      </c>
      <c r="E297" s="217" t="s">
        <v>544</v>
      </c>
      <c r="F297" s="218" t="s">
        <v>545</v>
      </c>
      <c r="G297" s="219" t="s">
        <v>147</v>
      </c>
      <c r="H297" s="220">
        <v>371.98000000000002</v>
      </c>
      <c r="I297" s="221"/>
      <c r="J297" s="222">
        <f>ROUND(I297*H297,2)</f>
        <v>0</v>
      </c>
      <c r="K297" s="218" t="s">
        <v>148</v>
      </c>
      <c r="L297" s="42"/>
      <c r="M297" s="223" t="s">
        <v>1</v>
      </c>
      <c r="N297" s="224" t="s">
        <v>42</v>
      </c>
      <c r="O297" s="89"/>
      <c r="P297" s="225">
        <f>O297*H297</f>
        <v>0</v>
      </c>
      <c r="Q297" s="225">
        <v>0.00020000000000000001</v>
      </c>
      <c r="R297" s="225">
        <f>Q297*H297</f>
        <v>0.074396000000000004</v>
      </c>
      <c r="S297" s="225">
        <v>0</v>
      </c>
      <c r="T297" s="226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7" t="s">
        <v>221</v>
      </c>
      <c r="AT297" s="227" t="s">
        <v>144</v>
      </c>
      <c r="AU297" s="227" t="s">
        <v>150</v>
      </c>
      <c r="AY297" s="15" t="s">
        <v>141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5" t="s">
        <v>150</v>
      </c>
      <c r="BK297" s="228">
        <f>ROUND(I297*H297,2)</f>
        <v>0</v>
      </c>
      <c r="BL297" s="15" t="s">
        <v>221</v>
      </c>
      <c r="BM297" s="227" t="s">
        <v>546</v>
      </c>
    </row>
    <row r="298" s="2" customFormat="1" ht="33" customHeight="1">
      <c r="A298" s="36"/>
      <c r="B298" s="37"/>
      <c r="C298" s="216" t="s">
        <v>567</v>
      </c>
      <c r="D298" s="216" t="s">
        <v>144</v>
      </c>
      <c r="E298" s="217" t="s">
        <v>548</v>
      </c>
      <c r="F298" s="218" t="s">
        <v>549</v>
      </c>
      <c r="G298" s="219" t="s">
        <v>147</v>
      </c>
      <c r="H298" s="220">
        <v>32</v>
      </c>
      <c r="I298" s="221"/>
      <c r="J298" s="222">
        <f>ROUND(I298*H298,2)</f>
        <v>0</v>
      </c>
      <c r="K298" s="218" t="s">
        <v>148</v>
      </c>
      <c r="L298" s="42"/>
      <c r="M298" s="223" t="s">
        <v>1</v>
      </c>
      <c r="N298" s="224" t="s">
        <v>42</v>
      </c>
      <c r="O298" s="89"/>
      <c r="P298" s="225">
        <f>O298*H298</f>
        <v>0</v>
      </c>
      <c r="Q298" s="225">
        <v>0.00027999999999999998</v>
      </c>
      <c r="R298" s="225">
        <f>Q298*H298</f>
        <v>0.0089599999999999992</v>
      </c>
      <c r="S298" s="225">
        <v>0</v>
      </c>
      <c r="T298" s="22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7" t="s">
        <v>221</v>
      </c>
      <c r="AT298" s="227" t="s">
        <v>144</v>
      </c>
      <c r="AU298" s="227" t="s">
        <v>150</v>
      </c>
      <c r="AY298" s="15" t="s">
        <v>141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5" t="s">
        <v>150</v>
      </c>
      <c r="BK298" s="228">
        <f>ROUND(I298*H298,2)</f>
        <v>0</v>
      </c>
      <c r="BL298" s="15" t="s">
        <v>221</v>
      </c>
      <c r="BM298" s="227" t="s">
        <v>550</v>
      </c>
    </row>
    <row r="299" s="12" customFormat="1" ht="25.92" customHeight="1">
      <c r="A299" s="12"/>
      <c r="B299" s="200"/>
      <c r="C299" s="201"/>
      <c r="D299" s="202" t="s">
        <v>75</v>
      </c>
      <c r="E299" s="203" t="s">
        <v>551</v>
      </c>
      <c r="F299" s="203" t="s">
        <v>552</v>
      </c>
      <c r="G299" s="201"/>
      <c r="H299" s="201"/>
      <c r="I299" s="204"/>
      <c r="J299" s="205">
        <f>BK299</f>
        <v>0</v>
      </c>
      <c r="K299" s="201"/>
      <c r="L299" s="206"/>
      <c r="M299" s="207"/>
      <c r="N299" s="208"/>
      <c r="O299" s="208"/>
      <c r="P299" s="209">
        <f>P300+P302+P307</f>
        <v>0</v>
      </c>
      <c r="Q299" s="208"/>
      <c r="R299" s="209">
        <f>R300+R302+R307</f>
        <v>0</v>
      </c>
      <c r="S299" s="208"/>
      <c r="T299" s="210">
        <f>T300+T302+T307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1" t="s">
        <v>167</v>
      </c>
      <c r="AT299" s="212" t="s">
        <v>75</v>
      </c>
      <c r="AU299" s="212" t="s">
        <v>76</v>
      </c>
      <c r="AY299" s="211" t="s">
        <v>141</v>
      </c>
      <c r="BK299" s="213">
        <f>BK300+BK302+BK307</f>
        <v>0</v>
      </c>
    </row>
    <row r="300" s="12" customFormat="1" ht="22.8" customHeight="1">
      <c r="A300" s="12"/>
      <c r="B300" s="200"/>
      <c r="C300" s="201"/>
      <c r="D300" s="202" t="s">
        <v>75</v>
      </c>
      <c r="E300" s="214" t="s">
        <v>553</v>
      </c>
      <c r="F300" s="214" t="s">
        <v>554</v>
      </c>
      <c r="G300" s="201"/>
      <c r="H300" s="201"/>
      <c r="I300" s="204"/>
      <c r="J300" s="215">
        <f>BK300</f>
        <v>0</v>
      </c>
      <c r="K300" s="201"/>
      <c r="L300" s="206"/>
      <c r="M300" s="207"/>
      <c r="N300" s="208"/>
      <c r="O300" s="208"/>
      <c r="P300" s="209">
        <f>P301</f>
        <v>0</v>
      </c>
      <c r="Q300" s="208"/>
      <c r="R300" s="209">
        <f>R301</f>
        <v>0</v>
      </c>
      <c r="S300" s="208"/>
      <c r="T300" s="210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1" t="s">
        <v>167</v>
      </c>
      <c r="AT300" s="212" t="s">
        <v>75</v>
      </c>
      <c r="AU300" s="212" t="s">
        <v>84</v>
      </c>
      <c r="AY300" s="211" t="s">
        <v>141</v>
      </c>
      <c r="BK300" s="213">
        <f>BK301</f>
        <v>0</v>
      </c>
    </row>
    <row r="301" s="2" customFormat="1" ht="21.75" customHeight="1">
      <c r="A301" s="36"/>
      <c r="B301" s="37"/>
      <c r="C301" s="216" t="s">
        <v>571</v>
      </c>
      <c r="D301" s="216" t="s">
        <v>144</v>
      </c>
      <c r="E301" s="217" t="s">
        <v>556</v>
      </c>
      <c r="F301" s="218" t="s">
        <v>557</v>
      </c>
      <c r="G301" s="219" t="s">
        <v>558</v>
      </c>
      <c r="H301" s="220">
        <v>1</v>
      </c>
      <c r="I301" s="221"/>
      <c r="J301" s="222">
        <f>ROUND(I301*H301,2)</f>
        <v>0</v>
      </c>
      <c r="K301" s="218" t="s">
        <v>148</v>
      </c>
      <c r="L301" s="42"/>
      <c r="M301" s="223" t="s">
        <v>1</v>
      </c>
      <c r="N301" s="224" t="s">
        <v>42</v>
      </c>
      <c r="O301" s="89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7" t="s">
        <v>559</v>
      </c>
      <c r="AT301" s="227" t="s">
        <v>144</v>
      </c>
      <c r="AU301" s="227" t="s">
        <v>150</v>
      </c>
      <c r="AY301" s="15" t="s">
        <v>141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5" t="s">
        <v>150</v>
      </c>
      <c r="BK301" s="228">
        <f>ROUND(I301*H301,2)</f>
        <v>0</v>
      </c>
      <c r="BL301" s="15" t="s">
        <v>559</v>
      </c>
      <c r="BM301" s="227" t="s">
        <v>560</v>
      </c>
    </row>
    <row r="302" s="12" customFormat="1" ht="22.8" customHeight="1">
      <c r="A302" s="12"/>
      <c r="B302" s="200"/>
      <c r="C302" s="201"/>
      <c r="D302" s="202" t="s">
        <v>75</v>
      </c>
      <c r="E302" s="214" t="s">
        <v>561</v>
      </c>
      <c r="F302" s="214" t="s">
        <v>562</v>
      </c>
      <c r="G302" s="201"/>
      <c r="H302" s="201"/>
      <c r="I302" s="204"/>
      <c r="J302" s="215">
        <f>BK302</f>
        <v>0</v>
      </c>
      <c r="K302" s="201"/>
      <c r="L302" s="206"/>
      <c r="M302" s="207"/>
      <c r="N302" s="208"/>
      <c r="O302" s="208"/>
      <c r="P302" s="209">
        <f>SUM(P303:P306)</f>
        <v>0</v>
      </c>
      <c r="Q302" s="208"/>
      <c r="R302" s="209">
        <f>SUM(R303:R306)</f>
        <v>0</v>
      </c>
      <c r="S302" s="208"/>
      <c r="T302" s="210">
        <f>SUM(T303:T306)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1" t="s">
        <v>167</v>
      </c>
      <c r="AT302" s="212" t="s">
        <v>75</v>
      </c>
      <c r="AU302" s="212" t="s">
        <v>84</v>
      </c>
      <c r="AY302" s="211" t="s">
        <v>141</v>
      </c>
      <c r="BK302" s="213">
        <f>SUM(BK303:BK306)</f>
        <v>0</v>
      </c>
    </row>
    <row r="303" s="2" customFormat="1">
      <c r="A303" s="36"/>
      <c r="B303" s="37"/>
      <c r="C303" s="216" t="s">
        <v>575</v>
      </c>
      <c r="D303" s="216" t="s">
        <v>144</v>
      </c>
      <c r="E303" s="217" t="s">
        <v>564</v>
      </c>
      <c r="F303" s="218" t="s">
        <v>565</v>
      </c>
      <c r="G303" s="219" t="s">
        <v>558</v>
      </c>
      <c r="H303" s="220">
        <v>1</v>
      </c>
      <c r="I303" s="221"/>
      <c r="J303" s="222">
        <f>ROUND(I303*H303,2)</f>
        <v>0</v>
      </c>
      <c r="K303" s="218" t="s">
        <v>148</v>
      </c>
      <c r="L303" s="42"/>
      <c r="M303" s="223" t="s">
        <v>1</v>
      </c>
      <c r="N303" s="224" t="s">
        <v>42</v>
      </c>
      <c r="O303" s="89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7" t="s">
        <v>559</v>
      </c>
      <c r="AT303" s="227" t="s">
        <v>144</v>
      </c>
      <c r="AU303" s="227" t="s">
        <v>150</v>
      </c>
      <c r="AY303" s="15" t="s">
        <v>141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5" t="s">
        <v>150</v>
      </c>
      <c r="BK303" s="228">
        <f>ROUND(I303*H303,2)</f>
        <v>0</v>
      </c>
      <c r="BL303" s="15" t="s">
        <v>559</v>
      </c>
      <c r="BM303" s="227" t="s">
        <v>566</v>
      </c>
    </row>
    <row r="304" s="2" customFormat="1" ht="16.5" customHeight="1">
      <c r="A304" s="36"/>
      <c r="B304" s="37"/>
      <c r="C304" s="216" t="s">
        <v>581</v>
      </c>
      <c r="D304" s="216" t="s">
        <v>144</v>
      </c>
      <c r="E304" s="217" t="s">
        <v>568</v>
      </c>
      <c r="F304" s="218" t="s">
        <v>569</v>
      </c>
      <c r="G304" s="219" t="s">
        <v>558</v>
      </c>
      <c r="H304" s="220">
        <v>1</v>
      </c>
      <c r="I304" s="221"/>
      <c r="J304" s="222">
        <f>ROUND(I304*H304,2)</f>
        <v>0</v>
      </c>
      <c r="K304" s="218" t="s">
        <v>148</v>
      </c>
      <c r="L304" s="42"/>
      <c r="M304" s="223" t="s">
        <v>1</v>
      </c>
      <c r="N304" s="224" t="s">
        <v>42</v>
      </c>
      <c r="O304" s="89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7" t="s">
        <v>559</v>
      </c>
      <c r="AT304" s="227" t="s">
        <v>144</v>
      </c>
      <c r="AU304" s="227" t="s">
        <v>150</v>
      </c>
      <c r="AY304" s="15" t="s">
        <v>141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5" t="s">
        <v>150</v>
      </c>
      <c r="BK304" s="228">
        <f>ROUND(I304*H304,2)</f>
        <v>0</v>
      </c>
      <c r="BL304" s="15" t="s">
        <v>559</v>
      </c>
      <c r="BM304" s="227" t="s">
        <v>570</v>
      </c>
    </row>
    <row r="305" s="2" customFormat="1">
      <c r="A305" s="36"/>
      <c r="B305" s="37"/>
      <c r="C305" s="216" t="s">
        <v>652</v>
      </c>
      <c r="D305" s="216" t="s">
        <v>144</v>
      </c>
      <c r="E305" s="217" t="s">
        <v>572</v>
      </c>
      <c r="F305" s="218" t="s">
        <v>573</v>
      </c>
      <c r="G305" s="219" t="s">
        <v>558</v>
      </c>
      <c r="H305" s="220">
        <v>1</v>
      </c>
      <c r="I305" s="221"/>
      <c r="J305" s="222">
        <f>ROUND(I305*H305,2)</f>
        <v>0</v>
      </c>
      <c r="K305" s="218" t="s">
        <v>148</v>
      </c>
      <c r="L305" s="42"/>
      <c r="M305" s="223" t="s">
        <v>1</v>
      </c>
      <c r="N305" s="224" t="s">
        <v>42</v>
      </c>
      <c r="O305" s="89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7" t="s">
        <v>559</v>
      </c>
      <c r="AT305" s="227" t="s">
        <v>144</v>
      </c>
      <c r="AU305" s="227" t="s">
        <v>150</v>
      </c>
      <c r="AY305" s="15" t="s">
        <v>141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5" t="s">
        <v>150</v>
      </c>
      <c r="BK305" s="228">
        <f>ROUND(I305*H305,2)</f>
        <v>0</v>
      </c>
      <c r="BL305" s="15" t="s">
        <v>559</v>
      </c>
      <c r="BM305" s="227" t="s">
        <v>574</v>
      </c>
    </row>
    <row r="306" s="2" customFormat="1" ht="16.5" customHeight="1">
      <c r="A306" s="36"/>
      <c r="B306" s="37"/>
      <c r="C306" s="216" t="s">
        <v>653</v>
      </c>
      <c r="D306" s="216" t="s">
        <v>144</v>
      </c>
      <c r="E306" s="217" t="s">
        <v>576</v>
      </c>
      <c r="F306" s="218" t="s">
        <v>577</v>
      </c>
      <c r="G306" s="219" t="s">
        <v>558</v>
      </c>
      <c r="H306" s="220">
        <v>1</v>
      </c>
      <c r="I306" s="221"/>
      <c r="J306" s="222">
        <f>ROUND(I306*H306,2)</f>
        <v>0</v>
      </c>
      <c r="K306" s="218" t="s">
        <v>148</v>
      </c>
      <c r="L306" s="42"/>
      <c r="M306" s="223" t="s">
        <v>1</v>
      </c>
      <c r="N306" s="224" t="s">
        <v>42</v>
      </c>
      <c r="O306" s="89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7" t="s">
        <v>559</v>
      </c>
      <c r="AT306" s="227" t="s">
        <v>144</v>
      </c>
      <c r="AU306" s="227" t="s">
        <v>150</v>
      </c>
      <c r="AY306" s="15" t="s">
        <v>141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5" t="s">
        <v>150</v>
      </c>
      <c r="BK306" s="228">
        <f>ROUND(I306*H306,2)</f>
        <v>0</v>
      </c>
      <c r="BL306" s="15" t="s">
        <v>559</v>
      </c>
      <c r="BM306" s="227" t="s">
        <v>578</v>
      </c>
    </row>
    <row r="307" s="12" customFormat="1" ht="22.8" customHeight="1">
      <c r="A307" s="12"/>
      <c r="B307" s="200"/>
      <c r="C307" s="201"/>
      <c r="D307" s="202" t="s">
        <v>75</v>
      </c>
      <c r="E307" s="214" t="s">
        <v>579</v>
      </c>
      <c r="F307" s="214" t="s">
        <v>580</v>
      </c>
      <c r="G307" s="201"/>
      <c r="H307" s="201"/>
      <c r="I307" s="204"/>
      <c r="J307" s="215">
        <f>BK307</f>
        <v>0</v>
      </c>
      <c r="K307" s="201"/>
      <c r="L307" s="206"/>
      <c r="M307" s="207"/>
      <c r="N307" s="208"/>
      <c r="O307" s="208"/>
      <c r="P307" s="209">
        <f>P308</f>
        <v>0</v>
      </c>
      <c r="Q307" s="208"/>
      <c r="R307" s="209">
        <f>R308</f>
        <v>0</v>
      </c>
      <c r="S307" s="208"/>
      <c r="T307" s="210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1" t="s">
        <v>167</v>
      </c>
      <c r="AT307" s="212" t="s">
        <v>75</v>
      </c>
      <c r="AU307" s="212" t="s">
        <v>84</v>
      </c>
      <c r="AY307" s="211" t="s">
        <v>141</v>
      </c>
      <c r="BK307" s="213">
        <f>BK308</f>
        <v>0</v>
      </c>
    </row>
    <row r="308" s="2" customFormat="1" ht="16.5" customHeight="1">
      <c r="A308" s="36"/>
      <c r="B308" s="37"/>
      <c r="C308" s="216" t="s">
        <v>654</v>
      </c>
      <c r="D308" s="216" t="s">
        <v>144</v>
      </c>
      <c r="E308" s="217" t="s">
        <v>582</v>
      </c>
      <c r="F308" s="218" t="s">
        <v>583</v>
      </c>
      <c r="G308" s="219" t="s">
        <v>558</v>
      </c>
      <c r="H308" s="220">
        <v>1</v>
      </c>
      <c r="I308" s="221"/>
      <c r="J308" s="222">
        <f>ROUND(I308*H308,2)</f>
        <v>0</v>
      </c>
      <c r="K308" s="218" t="s">
        <v>148</v>
      </c>
      <c r="L308" s="42"/>
      <c r="M308" s="252" t="s">
        <v>1</v>
      </c>
      <c r="N308" s="253" t="s">
        <v>42</v>
      </c>
      <c r="O308" s="254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7" t="s">
        <v>559</v>
      </c>
      <c r="AT308" s="227" t="s">
        <v>144</v>
      </c>
      <c r="AU308" s="227" t="s">
        <v>150</v>
      </c>
      <c r="AY308" s="15" t="s">
        <v>141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5" t="s">
        <v>150</v>
      </c>
      <c r="BK308" s="228">
        <f>ROUND(I308*H308,2)</f>
        <v>0</v>
      </c>
      <c r="BL308" s="15" t="s">
        <v>559</v>
      </c>
      <c r="BM308" s="227" t="s">
        <v>584</v>
      </c>
    </row>
    <row r="309" s="2" customFormat="1" ht="6.96" customHeight="1">
      <c r="A309" s="36"/>
      <c r="B309" s="64"/>
      <c r="C309" s="65"/>
      <c r="D309" s="65"/>
      <c r="E309" s="65"/>
      <c r="F309" s="65"/>
      <c r="G309" s="65"/>
      <c r="H309" s="65"/>
      <c r="I309" s="65"/>
      <c r="J309" s="65"/>
      <c r="K309" s="65"/>
      <c r="L309" s="42"/>
      <c r="M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</row>
  </sheetData>
  <sheetProtection sheet="1" autoFilter="0" formatColumns="0" formatRows="0" objects="1" scenarios="1" spinCount="100000" saltValue="SFL4s+JyjkeFwKD8PF0BSbBECRpGx7JE9aNSgFY4yB//gHTxOsZyJ/u8YSe+A0Jwu2OWjuhulzByMwf9zVnB2A==" hashValue="zuCQD5KySuyc+e9yDjwlNsb9gB7515DlT24x5z9DonkUQvyfbJRPAYWe/Acd/TV5kDVYkH3sq5gHSPSZmbgbUQ==" algorithmName="SHA-512" password="CC35"/>
  <autoFilter ref="C141:K308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84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koupelen a ostatních sociál. zařízení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655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26. 10. 2021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ROUND(J142,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ROUND((SUM(BE142:BE292)),  2)</f>
        <v>0</v>
      </c>
      <c r="G33" s="36"/>
      <c r="H33" s="36"/>
      <c r="I33" s="153">
        <v>0.20999999999999999</v>
      </c>
      <c r="J33" s="152">
        <f>ROUND(((SUM(BE142:BE292))*I33),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ROUND((SUM(BF142:BF292)),  2)</f>
        <v>0</v>
      </c>
      <c r="G34" s="36"/>
      <c r="H34" s="36"/>
      <c r="I34" s="153">
        <v>0.14999999999999999</v>
      </c>
      <c r="J34" s="152">
        <f>ROUND(((SUM(BF142:BF292))*I34),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ROUND((SUM(BG142:BG292)),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ROUND((SUM(BH142:BH292)),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ROUND((SUM(BI142:BI292)),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koupelen a ostatních sociál. zařízení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DK 3 - SO-01-Vlastní budova-iiii.etapa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Domov důchodců Dvůr Králové n.L.</v>
      </c>
      <c r="G89" s="38"/>
      <c r="H89" s="38"/>
      <c r="I89" s="30" t="s">
        <v>22</v>
      </c>
      <c r="J89" s="77" t="str">
        <f>IF(J12="","",J12)</f>
        <v>26. 10. 2021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Královéhradecký kraj</v>
      </c>
      <c r="G91" s="38"/>
      <c r="H91" s="38"/>
      <c r="I91" s="30" t="s">
        <v>30</v>
      </c>
      <c r="J91" s="34" t="str">
        <f>E21</f>
        <v>Planning ART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Ing.Pavel Michálek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J142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J144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J153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J169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J193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J199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106</v>
      </c>
      <c r="E103" s="180"/>
      <c r="F103" s="180"/>
      <c r="G103" s="180"/>
      <c r="H103" s="180"/>
      <c r="I103" s="180"/>
      <c r="J103" s="181">
        <f>J201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J202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108</v>
      </c>
      <c r="E105" s="186"/>
      <c r="F105" s="186"/>
      <c r="G105" s="186"/>
      <c r="H105" s="186"/>
      <c r="I105" s="186"/>
      <c r="J105" s="187">
        <f>J211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109</v>
      </c>
      <c r="E106" s="186"/>
      <c r="F106" s="186"/>
      <c r="G106" s="186"/>
      <c r="H106" s="186"/>
      <c r="I106" s="186"/>
      <c r="J106" s="187">
        <f>J219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586</v>
      </c>
      <c r="E107" s="186"/>
      <c r="F107" s="186"/>
      <c r="G107" s="186"/>
      <c r="H107" s="186"/>
      <c r="I107" s="186"/>
      <c r="J107" s="187">
        <f>J221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111</v>
      </c>
      <c r="E108" s="186"/>
      <c r="F108" s="186"/>
      <c r="G108" s="186"/>
      <c r="H108" s="186"/>
      <c r="I108" s="186"/>
      <c r="J108" s="187">
        <f>J223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112</v>
      </c>
      <c r="E109" s="186"/>
      <c r="F109" s="186"/>
      <c r="G109" s="186"/>
      <c r="H109" s="186"/>
      <c r="I109" s="186"/>
      <c r="J109" s="187">
        <f>J225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113</v>
      </c>
      <c r="E110" s="186"/>
      <c r="F110" s="186"/>
      <c r="G110" s="186"/>
      <c r="H110" s="186"/>
      <c r="I110" s="186"/>
      <c r="J110" s="187">
        <f>J227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114</v>
      </c>
      <c r="E111" s="186"/>
      <c r="F111" s="186"/>
      <c r="G111" s="186"/>
      <c r="H111" s="186"/>
      <c r="I111" s="186"/>
      <c r="J111" s="187">
        <f>J229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115</v>
      </c>
      <c r="E112" s="186"/>
      <c r="F112" s="186"/>
      <c r="G112" s="186"/>
      <c r="H112" s="186"/>
      <c r="I112" s="186"/>
      <c r="J112" s="187">
        <f>J232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116</v>
      </c>
      <c r="E113" s="186"/>
      <c r="F113" s="186"/>
      <c r="G113" s="186"/>
      <c r="H113" s="186"/>
      <c r="I113" s="186"/>
      <c r="J113" s="187">
        <f>J238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117</v>
      </c>
      <c r="E114" s="186"/>
      <c r="F114" s="186"/>
      <c r="G114" s="186"/>
      <c r="H114" s="186"/>
      <c r="I114" s="186"/>
      <c r="J114" s="187">
        <f>J244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118</v>
      </c>
      <c r="E115" s="186"/>
      <c r="F115" s="186"/>
      <c r="G115" s="186"/>
      <c r="H115" s="186"/>
      <c r="I115" s="186"/>
      <c r="J115" s="187">
        <f>J247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119</v>
      </c>
      <c r="E116" s="186"/>
      <c r="F116" s="186"/>
      <c r="G116" s="186"/>
      <c r="H116" s="186"/>
      <c r="I116" s="186"/>
      <c r="J116" s="187">
        <f>J266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120</v>
      </c>
      <c r="E117" s="186"/>
      <c r="F117" s="186"/>
      <c r="G117" s="186"/>
      <c r="H117" s="186"/>
      <c r="I117" s="186"/>
      <c r="J117" s="187">
        <f>J271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121</v>
      </c>
      <c r="E118" s="186"/>
      <c r="F118" s="186"/>
      <c r="G118" s="186"/>
      <c r="H118" s="186"/>
      <c r="I118" s="186"/>
      <c r="J118" s="187">
        <f>J278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7"/>
      <c r="C119" s="178"/>
      <c r="D119" s="179" t="s">
        <v>122</v>
      </c>
      <c r="E119" s="180"/>
      <c r="F119" s="180"/>
      <c r="G119" s="180"/>
      <c r="H119" s="180"/>
      <c r="I119" s="180"/>
      <c r="J119" s="181">
        <f>J283</f>
        <v>0</v>
      </c>
      <c r="K119" s="178"/>
      <c r="L119" s="182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3"/>
      <c r="C120" s="184"/>
      <c r="D120" s="185" t="s">
        <v>123</v>
      </c>
      <c r="E120" s="186"/>
      <c r="F120" s="186"/>
      <c r="G120" s="186"/>
      <c r="H120" s="186"/>
      <c r="I120" s="186"/>
      <c r="J120" s="187">
        <f>J284</f>
        <v>0</v>
      </c>
      <c r="K120" s="184"/>
      <c r="L120" s="18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3"/>
      <c r="C121" s="184"/>
      <c r="D121" s="185" t="s">
        <v>124</v>
      </c>
      <c r="E121" s="186"/>
      <c r="F121" s="186"/>
      <c r="G121" s="186"/>
      <c r="H121" s="186"/>
      <c r="I121" s="186"/>
      <c r="J121" s="187">
        <f>J286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3"/>
      <c r="C122" s="184"/>
      <c r="D122" s="185" t="s">
        <v>125</v>
      </c>
      <c r="E122" s="186"/>
      <c r="F122" s="186"/>
      <c r="G122" s="186"/>
      <c r="H122" s="186"/>
      <c r="I122" s="186"/>
      <c r="J122" s="187">
        <f>J291</f>
        <v>0</v>
      </c>
      <c r="K122" s="184"/>
      <c r="L122" s="18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8" s="2" customFormat="1" ht="6.96" customHeight="1">
      <c r="A128" s="36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24.96" customHeight="1">
      <c r="A129" s="36"/>
      <c r="B129" s="37"/>
      <c r="C129" s="21" t="s">
        <v>126</v>
      </c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16</v>
      </c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6.5" customHeight="1">
      <c r="A132" s="36"/>
      <c r="B132" s="37"/>
      <c r="C132" s="38"/>
      <c r="D132" s="38"/>
      <c r="E132" s="172" t="str">
        <f>E7</f>
        <v>Oprava koupelen a ostatních sociál. zařízení</v>
      </c>
      <c r="F132" s="30"/>
      <c r="G132" s="30"/>
      <c r="H132" s="30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93</v>
      </c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6.5" customHeight="1">
      <c r="A134" s="36"/>
      <c r="B134" s="37"/>
      <c r="C134" s="38"/>
      <c r="D134" s="38"/>
      <c r="E134" s="74" t="str">
        <f>E9</f>
        <v>DK 3 - SO-01-Vlastní budova-iiii.etapa</v>
      </c>
      <c r="F134" s="38"/>
      <c r="G134" s="38"/>
      <c r="H134" s="38"/>
      <c r="I134" s="38"/>
      <c r="J134" s="38"/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6.96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2" customHeight="1">
      <c r="A136" s="36"/>
      <c r="B136" s="37"/>
      <c r="C136" s="30" t="s">
        <v>20</v>
      </c>
      <c r="D136" s="38"/>
      <c r="E136" s="38"/>
      <c r="F136" s="25" t="str">
        <f>F12</f>
        <v>Domov důchodců Dvůr Králové n.L.</v>
      </c>
      <c r="G136" s="38"/>
      <c r="H136" s="38"/>
      <c r="I136" s="30" t="s">
        <v>22</v>
      </c>
      <c r="J136" s="77" t="str">
        <f>IF(J12="","",J12)</f>
        <v>26. 10. 2021</v>
      </c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6.96" customHeight="1">
      <c r="A137" s="36"/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61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24</v>
      </c>
      <c r="D138" s="38"/>
      <c r="E138" s="38"/>
      <c r="F138" s="25" t="str">
        <f>E15</f>
        <v>Královéhradecký kraj</v>
      </c>
      <c r="G138" s="38"/>
      <c r="H138" s="38"/>
      <c r="I138" s="30" t="s">
        <v>30</v>
      </c>
      <c r="J138" s="34" t="str">
        <f>E21</f>
        <v>Planning ART s.r.o.</v>
      </c>
      <c r="K138" s="38"/>
      <c r="L138" s="61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5.15" customHeight="1">
      <c r="A139" s="36"/>
      <c r="B139" s="37"/>
      <c r="C139" s="30" t="s">
        <v>28</v>
      </c>
      <c r="D139" s="38"/>
      <c r="E139" s="38"/>
      <c r="F139" s="25" t="str">
        <f>IF(E18="","",E18)</f>
        <v>Vyplň údaj</v>
      </c>
      <c r="G139" s="38"/>
      <c r="H139" s="38"/>
      <c r="I139" s="30" t="s">
        <v>33</v>
      </c>
      <c r="J139" s="34" t="str">
        <f>E24</f>
        <v>Ing.Pavel Michálek</v>
      </c>
      <c r="K139" s="38"/>
      <c r="L139" s="61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10.32" customHeight="1">
      <c r="A140" s="36"/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61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11" customFormat="1" ht="29.28" customHeight="1">
      <c r="A141" s="189"/>
      <c r="B141" s="190"/>
      <c r="C141" s="191" t="s">
        <v>127</v>
      </c>
      <c r="D141" s="192" t="s">
        <v>61</v>
      </c>
      <c r="E141" s="192" t="s">
        <v>57</v>
      </c>
      <c r="F141" s="192" t="s">
        <v>58</v>
      </c>
      <c r="G141" s="192" t="s">
        <v>128</v>
      </c>
      <c r="H141" s="192" t="s">
        <v>129</v>
      </c>
      <c r="I141" s="192" t="s">
        <v>130</v>
      </c>
      <c r="J141" s="192" t="s">
        <v>97</v>
      </c>
      <c r="K141" s="193" t="s">
        <v>131</v>
      </c>
      <c r="L141" s="194"/>
      <c r="M141" s="98" t="s">
        <v>1</v>
      </c>
      <c r="N141" s="99" t="s">
        <v>40</v>
      </c>
      <c r="O141" s="99" t="s">
        <v>132</v>
      </c>
      <c r="P141" s="99" t="s">
        <v>133</v>
      </c>
      <c r="Q141" s="99" t="s">
        <v>134</v>
      </c>
      <c r="R141" s="99" t="s">
        <v>135</v>
      </c>
      <c r="S141" s="99" t="s">
        <v>136</v>
      </c>
      <c r="T141" s="100" t="s">
        <v>137</v>
      </c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</row>
    <row r="142" s="2" customFormat="1" ht="22.8" customHeight="1">
      <c r="A142" s="36"/>
      <c r="B142" s="37"/>
      <c r="C142" s="105" t="s">
        <v>138</v>
      </c>
      <c r="D142" s="38"/>
      <c r="E142" s="38"/>
      <c r="F142" s="38"/>
      <c r="G142" s="38"/>
      <c r="H142" s="38"/>
      <c r="I142" s="38"/>
      <c r="J142" s="195">
        <f>BK142</f>
        <v>0</v>
      </c>
      <c r="K142" s="38"/>
      <c r="L142" s="42"/>
      <c r="M142" s="101"/>
      <c r="N142" s="196"/>
      <c r="O142" s="102"/>
      <c r="P142" s="197">
        <f>P143+P201+P283</f>
        <v>0</v>
      </c>
      <c r="Q142" s="102"/>
      <c r="R142" s="197">
        <f>R143+R201+R283</f>
        <v>57.975755219999996</v>
      </c>
      <c r="S142" s="102"/>
      <c r="T142" s="198">
        <f>T143+T201+T283</f>
        <v>61.274226400000011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75</v>
      </c>
      <c r="AU142" s="15" t="s">
        <v>99</v>
      </c>
      <c r="BK142" s="199">
        <f>BK143+BK201+BK283</f>
        <v>0</v>
      </c>
    </row>
    <row r="143" s="12" customFormat="1" ht="25.92" customHeight="1">
      <c r="A143" s="12"/>
      <c r="B143" s="200"/>
      <c r="C143" s="201"/>
      <c r="D143" s="202" t="s">
        <v>75</v>
      </c>
      <c r="E143" s="203" t="s">
        <v>139</v>
      </c>
      <c r="F143" s="203" t="s">
        <v>140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P144+P153+P169+P193+P199</f>
        <v>0</v>
      </c>
      <c r="Q143" s="208"/>
      <c r="R143" s="209">
        <f>R144+R153+R169+R193+R199</f>
        <v>48.154465519999995</v>
      </c>
      <c r="S143" s="208"/>
      <c r="T143" s="210">
        <f>T144+T153+T169+T193+T199</f>
        <v>56.69156000000001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84</v>
      </c>
      <c r="AT143" s="212" t="s">
        <v>75</v>
      </c>
      <c r="AU143" s="212" t="s">
        <v>76</v>
      </c>
      <c r="AY143" s="211" t="s">
        <v>141</v>
      </c>
      <c r="BK143" s="213">
        <f>BK144+BK153+BK169+BK193+BK199</f>
        <v>0</v>
      </c>
    </row>
    <row r="144" s="12" customFormat="1" ht="22.8" customHeight="1">
      <c r="A144" s="12"/>
      <c r="B144" s="200"/>
      <c r="C144" s="201"/>
      <c r="D144" s="202" t="s">
        <v>75</v>
      </c>
      <c r="E144" s="214" t="s">
        <v>142</v>
      </c>
      <c r="F144" s="214" t="s">
        <v>143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SUM(P145:P152)</f>
        <v>0</v>
      </c>
      <c r="Q144" s="208"/>
      <c r="R144" s="209">
        <f>SUM(R145:R152)</f>
        <v>22.403473200000001</v>
      </c>
      <c r="S144" s="208"/>
      <c r="T144" s="210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84</v>
      </c>
      <c r="AT144" s="212" t="s">
        <v>75</v>
      </c>
      <c r="AU144" s="212" t="s">
        <v>84</v>
      </c>
      <c r="AY144" s="211" t="s">
        <v>141</v>
      </c>
      <c r="BK144" s="213">
        <f>SUM(BK145:BK152)</f>
        <v>0</v>
      </c>
    </row>
    <row r="145" s="2" customFormat="1" ht="21.75" customHeight="1">
      <c r="A145" s="36"/>
      <c r="B145" s="37"/>
      <c r="C145" s="216" t="s">
        <v>84</v>
      </c>
      <c r="D145" s="216" t="s">
        <v>144</v>
      </c>
      <c r="E145" s="217" t="s">
        <v>145</v>
      </c>
      <c r="F145" s="218" t="s">
        <v>146</v>
      </c>
      <c r="G145" s="219" t="s">
        <v>147</v>
      </c>
      <c r="H145" s="220">
        <v>390.36000000000001</v>
      </c>
      <c r="I145" s="221"/>
      <c r="J145" s="222">
        <f>ROUND(I145*H145,2)</f>
        <v>0</v>
      </c>
      <c r="K145" s="218" t="s">
        <v>148</v>
      </c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0.028570000000000002</v>
      </c>
      <c r="R145" s="225">
        <f>Q145*H145</f>
        <v>11.152585200000001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149</v>
      </c>
      <c r="AT145" s="227" t="s">
        <v>144</v>
      </c>
      <c r="AU145" s="227" t="s">
        <v>150</v>
      </c>
      <c r="AY145" s="15" t="s">
        <v>141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150</v>
      </c>
      <c r="BK145" s="228">
        <f>ROUND(I145*H145,2)</f>
        <v>0</v>
      </c>
      <c r="BL145" s="15" t="s">
        <v>149</v>
      </c>
      <c r="BM145" s="227" t="s">
        <v>151</v>
      </c>
    </row>
    <row r="146" s="13" customFormat="1">
      <c r="A146" s="13"/>
      <c r="B146" s="229"/>
      <c r="C146" s="230"/>
      <c r="D146" s="231" t="s">
        <v>155</v>
      </c>
      <c r="E146" s="232" t="s">
        <v>1</v>
      </c>
      <c r="F146" s="233" t="s">
        <v>656</v>
      </c>
      <c r="G146" s="230"/>
      <c r="H146" s="234">
        <v>390.36000000000001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155</v>
      </c>
      <c r="AU146" s="240" t="s">
        <v>150</v>
      </c>
      <c r="AV146" s="13" t="s">
        <v>150</v>
      </c>
      <c r="AW146" s="13" t="s">
        <v>32</v>
      </c>
      <c r="AX146" s="13" t="s">
        <v>84</v>
      </c>
      <c r="AY146" s="240" t="s">
        <v>141</v>
      </c>
    </row>
    <row r="147" s="2" customFormat="1">
      <c r="A147" s="36"/>
      <c r="B147" s="37"/>
      <c r="C147" s="216" t="s">
        <v>150</v>
      </c>
      <c r="D147" s="216" t="s">
        <v>144</v>
      </c>
      <c r="E147" s="217" t="s">
        <v>152</v>
      </c>
      <c r="F147" s="218" t="s">
        <v>153</v>
      </c>
      <c r="G147" s="219" t="s">
        <v>147</v>
      </c>
      <c r="H147" s="220">
        <v>2.3999999999999999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149</v>
      </c>
      <c r="AT147" s="227" t="s">
        <v>144</v>
      </c>
      <c r="AU147" s="227" t="s">
        <v>150</v>
      </c>
      <c r="AY147" s="15" t="s">
        <v>141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150</v>
      </c>
      <c r="BK147" s="228">
        <f>ROUND(I147*H147,2)</f>
        <v>0</v>
      </c>
      <c r="BL147" s="15" t="s">
        <v>149</v>
      </c>
      <c r="BM147" s="227" t="s">
        <v>154</v>
      </c>
    </row>
    <row r="148" s="13" customFormat="1">
      <c r="A148" s="13"/>
      <c r="B148" s="229"/>
      <c r="C148" s="230"/>
      <c r="D148" s="231" t="s">
        <v>155</v>
      </c>
      <c r="E148" s="232" t="s">
        <v>1</v>
      </c>
      <c r="F148" s="233" t="s">
        <v>657</v>
      </c>
      <c r="G148" s="230"/>
      <c r="H148" s="234">
        <v>2.3999999999999999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155</v>
      </c>
      <c r="AU148" s="240" t="s">
        <v>150</v>
      </c>
      <c r="AV148" s="13" t="s">
        <v>150</v>
      </c>
      <c r="AW148" s="13" t="s">
        <v>32</v>
      </c>
      <c r="AX148" s="13" t="s">
        <v>84</v>
      </c>
      <c r="AY148" s="240" t="s">
        <v>141</v>
      </c>
    </row>
    <row r="149" s="2" customFormat="1">
      <c r="A149" s="36"/>
      <c r="B149" s="37"/>
      <c r="C149" s="216" t="s">
        <v>142</v>
      </c>
      <c r="D149" s="216" t="s">
        <v>144</v>
      </c>
      <c r="E149" s="217" t="s">
        <v>157</v>
      </c>
      <c r="F149" s="218" t="s">
        <v>158</v>
      </c>
      <c r="G149" s="219" t="s">
        <v>147</v>
      </c>
      <c r="H149" s="220">
        <v>84</v>
      </c>
      <c r="I149" s="221"/>
      <c r="J149" s="222">
        <f>ROUND(I149*H149,2)</f>
        <v>0</v>
      </c>
      <c r="K149" s="218" t="s">
        <v>148</v>
      </c>
      <c r="L149" s="42"/>
      <c r="M149" s="223" t="s">
        <v>1</v>
      </c>
      <c r="N149" s="224" t="s">
        <v>42</v>
      </c>
      <c r="O149" s="89"/>
      <c r="P149" s="225">
        <f>O149*H149</f>
        <v>0</v>
      </c>
      <c r="Q149" s="225">
        <v>0.12335</v>
      </c>
      <c r="R149" s="225">
        <f>Q149*H149</f>
        <v>10.3614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149</v>
      </c>
      <c r="AT149" s="227" t="s">
        <v>144</v>
      </c>
      <c r="AU149" s="227" t="s">
        <v>150</v>
      </c>
      <c r="AY149" s="15" t="s">
        <v>141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150</v>
      </c>
      <c r="BK149" s="228">
        <f>ROUND(I149*H149,2)</f>
        <v>0</v>
      </c>
      <c r="BL149" s="15" t="s">
        <v>149</v>
      </c>
      <c r="BM149" s="227" t="s">
        <v>159</v>
      </c>
    </row>
    <row r="150" s="13" customFormat="1">
      <c r="A150" s="13"/>
      <c r="B150" s="229"/>
      <c r="C150" s="230"/>
      <c r="D150" s="231" t="s">
        <v>155</v>
      </c>
      <c r="E150" s="232" t="s">
        <v>1</v>
      </c>
      <c r="F150" s="233" t="s">
        <v>658</v>
      </c>
      <c r="G150" s="230"/>
      <c r="H150" s="234">
        <v>84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155</v>
      </c>
      <c r="AU150" s="240" t="s">
        <v>150</v>
      </c>
      <c r="AV150" s="13" t="s">
        <v>150</v>
      </c>
      <c r="AW150" s="13" t="s">
        <v>32</v>
      </c>
      <c r="AX150" s="13" t="s">
        <v>84</v>
      </c>
      <c r="AY150" s="240" t="s">
        <v>141</v>
      </c>
    </row>
    <row r="151" s="2" customFormat="1">
      <c r="A151" s="36"/>
      <c r="B151" s="37"/>
      <c r="C151" s="216" t="s">
        <v>149</v>
      </c>
      <c r="D151" s="216" t="s">
        <v>144</v>
      </c>
      <c r="E151" s="217" t="s">
        <v>590</v>
      </c>
      <c r="F151" s="218" t="s">
        <v>591</v>
      </c>
      <c r="G151" s="219" t="s">
        <v>147</v>
      </c>
      <c r="H151" s="220">
        <v>14.4</v>
      </c>
      <c r="I151" s="221"/>
      <c r="J151" s="222">
        <f>ROUND(I151*H151,2)</f>
        <v>0</v>
      </c>
      <c r="K151" s="218" t="s">
        <v>148</v>
      </c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0.061769999999999999</v>
      </c>
      <c r="R151" s="225">
        <f>Q151*H151</f>
        <v>0.88948799999999995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149</v>
      </c>
      <c r="AT151" s="227" t="s">
        <v>144</v>
      </c>
      <c r="AU151" s="227" t="s">
        <v>150</v>
      </c>
      <c r="AY151" s="15" t="s">
        <v>141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150</v>
      </c>
      <c r="BK151" s="228">
        <f>ROUND(I151*H151,2)</f>
        <v>0</v>
      </c>
      <c r="BL151" s="15" t="s">
        <v>149</v>
      </c>
      <c r="BM151" s="227" t="s">
        <v>163</v>
      </c>
    </row>
    <row r="152" s="13" customFormat="1">
      <c r="A152" s="13"/>
      <c r="B152" s="229"/>
      <c r="C152" s="230"/>
      <c r="D152" s="231" t="s">
        <v>155</v>
      </c>
      <c r="E152" s="232" t="s">
        <v>1</v>
      </c>
      <c r="F152" s="233" t="s">
        <v>659</v>
      </c>
      <c r="G152" s="230"/>
      <c r="H152" s="234">
        <v>14.4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155</v>
      </c>
      <c r="AU152" s="240" t="s">
        <v>150</v>
      </c>
      <c r="AV152" s="13" t="s">
        <v>150</v>
      </c>
      <c r="AW152" s="13" t="s">
        <v>32</v>
      </c>
      <c r="AX152" s="13" t="s">
        <v>84</v>
      </c>
      <c r="AY152" s="240" t="s">
        <v>141</v>
      </c>
    </row>
    <row r="153" s="12" customFormat="1" ht="22.8" customHeight="1">
      <c r="A153" s="12"/>
      <c r="B153" s="200"/>
      <c r="C153" s="201"/>
      <c r="D153" s="202" t="s">
        <v>75</v>
      </c>
      <c r="E153" s="214" t="s">
        <v>165</v>
      </c>
      <c r="F153" s="214" t="s">
        <v>166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SUM(P154:P168)</f>
        <v>0</v>
      </c>
      <c r="Q153" s="208"/>
      <c r="R153" s="209">
        <f>SUM(R154:R168)</f>
        <v>25.623968319999999</v>
      </c>
      <c r="S153" s="208"/>
      <c r="T153" s="210">
        <f>SUM(T154:T168)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84</v>
      </c>
      <c r="AT153" s="212" t="s">
        <v>75</v>
      </c>
      <c r="AU153" s="212" t="s">
        <v>84</v>
      </c>
      <c r="AY153" s="211" t="s">
        <v>141</v>
      </c>
      <c r="BK153" s="213">
        <f>SUM(BK154:BK168)</f>
        <v>0</v>
      </c>
    </row>
    <row r="154" s="2" customFormat="1">
      <c r="A154" s="36"/>
      <c r="B154" s="37"/>
      <c r="C154" s="216" t="s">
        <v>167</v>
      </c>
      <c r="D154" s="216" t="s">
        <v>144</v>
      </c>
      <c r="E154" s="217" t="s">
        <v>168</v>
      </c>
      <c r="F154" s="218" t="s">
        <v>169</v>
      </c>
      <c r="G154" s="219" t="s">
        <v>147</v>
      </c>
      <c r="H154" s="220">
        <v>390.36000000000001</v>
      </c>
      <c r="I154" s="221"/>
      <c r="J154" s="222">
        <f>ROUND(I154*H154,2)</f>
        <v>0</v>
      </c>
      <c r="K154" s="218" t="s">
        <v>148</v>
      </c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0.00025999999999999998</v>
      </c>
      <c r="R154" s="225">
        <f>Q154*H154</f>
        <v>0.10149359999999999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149</v>
      </c>
      <c r="AT154" s="227" t="s">
        <v>144</v>
      </c>
      <c r="AU154" s="227" t="s">
        <v>150</v>
      </c>
      <c r="AY154" s="15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150</v>
      </c>
      <c r="BK154" s="228">
        <f>ROUND(I154*H154,2)</f>
        <v>0</v>
      </c>
      <c r="BL154" s="15" t="s">
        <v>149</v>
      </c>
      <c r="BM154" s="227" t="s">
        <v>170</v>
      </c>
    </row>
    <row r="155" s="13" customFormat="1">
      <c r="A155" s="13"/>
      <c r="B155" s="229"/>
      <c r="C155" s="230"/>
      <c r="D155" s="231" t="s">
        <v>155</v>
      </c>
      <c r="E155" s="232" t="s">
        <v>1</v>
      </c>
      <c r="F155" s="233" t="s">
        <v>660</v>
      </c>
      <c r="G155" s="230"/>
      <c r="H155" s="234">
        <v>390.36000000000001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155</v>
      </c>
      <c r="AU155" s="240" t="s">
        <v>150</v>
      </c>
      <c r="AV155" s="13" t="s">
        <v>150</v>
      </c>
      <c r="AW155" s="13" t="s">
        <v>32</v>
      </c>
      <c r="AX155" s="13" t="s">
        <v>84</v>
      </c>
      <c r="AY155" s="240" t="s">
        <v>141</v>
      </c>
    </row>
    <row r="156" s="2" customFormat="1" ht="21.75" customHeight="1">
      <c r="A156" s="36"/>
      <c r="B156" s="37"/>
      <c r="C156" s="216" t="s">
        <v>165</v>
      </c>
      <c r="D156" s="216" t="s">
        <v>144</v>
      </c>
      <c r="E156" s="217" t="s">
        <v>172</v>
      </c>
      <c r="F156" s="218" t="s">
        <v>173</v>
      </c>
      <c r="G156" s="219" t="s">
        <v>147</v>
      </c>
      <c r="H156" s="220">
        <v>64</v>
      </c>
      <c r="I156" s="221"/>
      <c r="J156" s="222">
        <f>ROUND(I156*H156,2)</f>
        <v>0</v>
      </c>
      <c r="K156" s="218" t="s">
        <v>148</v>
      </c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0.040000000000000001</v>
      </c>
      <c r="R156" s="225">
        <f>Q156*H156</f>
        <v>2.5600000000000001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149</v>
      </c>
      <c r="AT156" s="227" t="s">
        <v>144</v>
      </c>
      <c r="AU156" s="227" t="s">
        <v>150</v>
      </c>
      <c r="AY156" s="15" t="s">
        <v>141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150</v>
      </c>
      <c r="BK156" s="228">
        <f>ROUND(I156*H156,2)</f>
        <v>0</v>
      </c>
      <c r="BL156" s="15" t="s">
        <v>149</v>
      </c>
      <c r="BM156" s="227" t="s">
        <v>174</v>
      </c>
    </row>
    <row r="157" s="13" customFormat="1">
      <c r="A157" s="13"/>
      <c r="B157" s="229"/>
      <c r="C157" s="230"/>
      <c r="D157" s="231" t="s">
        <v>155</v>
      </c>
      <c r="E157" s="232" t="s">
        <v>1</v>
      </c>
      <c r="F157" s="233" t="s">
        <v>175</v>
      </c>
      <c r="G157" s="230"/>
      <c r="H157" s="234">
        <v>64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155</v>
      </c>
      <c r="AU157" s="240" t="s">
        <v>150</v>
      </c>
      <c r="AV157" s="13" t="s">
        <v>150</v>
      </c>
      <c r="AW157" s="13" t="s">
        <v>32</v>
      </c>
      <c r="AX157" s="13" t="s">
        <v>84</v>
      </c>
      <c r="AY157" s="240" t="s">
        <v>141</v>
      </c>
    </row>
    <row r="158" s="2" customFormat="1">
      <c r="A158" s="36"/>
      <c r="B158" s="37"/>
      <c r="C158" s="216" t="s">
        <v>176</v>
      </c>
      <c r="D158" s="216" t="s">
        <v>144</v>
      </c>
      <c r="E158" s="217" t="s">
        <v>177</v>
      </c>
      <c r="F158" s="218" t="s">
        <v>178</v>
      </c>
      <c r="G158" s="219" t="s">
        <v>147</v>
      </c>
      <c r="H158" s="220">
        <v>128</v>
      </c>
      <c r="I158" s="221"/>
      <c r="J158" s="222">
        <f>ROUND(I158*H158,2)</f>
        <v>0</v>
      </c>
      <c r="K158" s="218" t="s">
        <v>148</v>
      </c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0.0043800000000000002</v>
      </c>
      <c r="R158" s="225">
        <f>Q158*H158</f>
        <v>0.56064000000000003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149</v>
      </c>
      <c r="AT158" s="227" t="s">
        <v>144</v>
      </c>
      <c r="AU158" s="227" t="s">
        <v>150</v>
      </c>
      <c r="AY158" s="15" t="s">
        <v>141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150</v>
      </c>
      <c r="BK158" s="228">
        <f>ROUND(I158*H158,2)</f>
        <v>0</v>
      </c>
      <c r="BL158" s="15" t="s">
        <v>149</v>
      </c>
      <c r="BM158" s="227" t="s">
        <v>179</v>
      </c>
    </row>
    <row r="159" s="13" customFormat="1">
      <c r="A159" s="13"/>
      <c r="B159" s="229"/>
      <c r="C159" s="230"/>
      <c r="D159" s="231" t="s">
        <v>155</v>
      </c>
      <c r="E159" s="232" t="s">
        <v>1</v>
      </c>
      <c r="F159" s="233" t="s">
        <v>180</v>
      </c>
      <c r="G159" s="230"/>
      <c r="H159" s="234">
        <v>128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155</v>
      </c>
      <c r="AU159" s="240" t="s">
        <v>150</v>
      </c>
      <c r="AV159" s="13" t="s">
        <v>150</v>
      </c>
      <c r="AW159" s="13" t="s">
        <v>32</v>
      </c>
      <c r="AX159" s="13" t="s">
        <v>84</v>
      </c>
      <c r="AY159" s="240" t="s">
        <v>141</v>
      </c>
    </row>
    <row r="160" s="2" customFormat="1" ht="16.5" customHeight="1">
      <c r="A160" s="36"/>
      <c r="B160" s="37"/>
      <c r="C160" s="216" t="s">
        <v>181</v>
      </c>
      <c r="D160" s="216" t="s">
        <v>144</v>
      </c>
      <c r="E160" s="217" t="s">
        <v>186</v>
      </c>
      <c r="F160" s="218" t="s">
        <v>187</v>
      </c>
      <c r="G160" s="219" t="s">
        <v>188</v>
      </c>
      <c r="H160" s="220">
        <v>8</v>
      </c>
      <c r="I160" s="221"/>
      <c r="J160" s="222">
        <f>ROUND(I160*H160,2)</f>
        <v>0</v>
      </c>
      <c r="K160" s="218" t="s">
        <v>1</v>
      </c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149</v>
      </c>
      <c r="AT160" s="227" t="s">
        <v>144</v>
      </c>
      <c r="AU160" s="227" t="s">
        <v>150</v>
      </c>
      <c r="AY160" s="15" t="s">
        <v>141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150</v>
      </c>
      <c r="BK160" s="228">
        <f>ROUND(I160*H160,2)</f>
        <v>0</v>
      </c>
      <c r="BL160" s="15" t="s">
        <v>149</v>
      </c>
      <c r="BM160" s="227" t="s">
        <v>189</v>
      </c>
    </row>
    <row r="161" s="2" customFormat="1">
      <c r="A161" s="36"/>
      <c r="B161" s="37"/>
      <c r="C161" s="216" t="s">
        <v>185</v>
      </c>
      <c r="D161" s="216" t="s">
        <v>144</v>
      </c>
      <c r="E161" s="217" t="s">
        <v>192</v>
      </c>
      <c r="F161" s="218" t="s">
        <v>193</v>
      </c>
      <c r="G161" s="219" t="s">
        <v>194</v>
      </c>
      <c r="H161" s="220">
        <v>8.4480000000000004</v>
      </c>
      <c r="I161" s="221"/>
      <c r="J161" s="222">
        <f>ROUND(I161*H161,2)</f>
        <v>0</v>
      </c>
      <c r="K161" s="218" t="s">
        <v>148</v>
      </c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2.45329</v>
      </c>
      <c r="R161" s="225">
        <f>Q161*H161</f>
        <v>20.725393920000002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149</v>
      </c>
      <c r="AT161" s="227" t="s">
        <v>144</v>
      </c>
      <c r="AU161" s="227" t="s">
        <v>150</v>
      </c>
      <c r="AY161" s="15" t="s">
        <v>141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150</v>
      </c>
      <c r="BK161" s="228">
        <f>ROUND(I161*H161,2)</f>
        <v>0</v>
      </c>
      <c r="BL161" s="15" t="s">
        <v>149</v>
      </c>
      <c r="BM161" s="227" t="s">
        <v>195</v>
      </c>
    </row>
    <row r="162" s="13" customFormat="1">
      <c r="A162" s="13"/>
      <c r="B162" s="229"/>
      <c r="C162" s="230"/>
      <c r="D162" s="231" t="s">
        <v>155</v>
      </c>
      <c r="E162" s="232" t="s">
        <v>1</v>
      </c>
      <c r="F162" s="233" t="s">
        <v>661</v>
      </c>
      <c r="G162" s="230"/>
      <c r="H162" s="234">
        <v>8.4480000000000004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155</v>
      </c>
      <c r="AU162" s="240" t="s">
        <v>150</v>
      </c>
      <c r="AV162" s="13" t="s">
        <v>150</v>
      </c>
      <c r="AW162" s="13" t="s">
        <v>32</v>
      </c>
      <c r="AX162" s="13" t="s">
        <v>84</v>
      </c>
      <c r="AY162" s="240" t="s">
        <v>141</v>
      </c>
    </row>
    <row r="163" s="2" customFormat="1">
      <c r="A163" s="36"/>
      <c r="B163" s="37"/>
      <c r="C163" s="216" t="s">
        <v>191</v>
      </c>
      <c r="D163" s="216" t="s">
        <v>144</v>
      </c>
      <c r="E163" s="217" t="s">
        <v>198</v>
      </c>
      <c r="F163" s="218" t="s">
        <v>199</v>
      </c>
      <c r="G163" s="219" t="s">
        <v>194</v>
      </c>
      <c r="H163" s="220">
        <v>0.71999999999999997</v>
      </c>
      <c r="I163" s="221"/>
      <c r="J163" s="222">
        <f>ROUND(I163*H163,2)</f>
        <v>0</v>
      </c>
      <c r="K163" s="218" t="s">
        <v>148</v>
      </c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2.2563399999999998</v>
      </c>
      <c r="R163" s="225">
        <f>Q163*H163</f>
        <v>1.6245647999999997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149</v>
      </c>
      <c r="AT163" s="227" t="s">
        <v>144</v>
      </c>
      <c r="AU163" s="227" t="s">
        <v>150</v>
      </c>
      <c r="AY163" s="15" t="s">
        <v>141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150</v>
      </c>
      <c r="BK163" s="228">
        <f>ROUND(I163*H163,2)</f>
        <v>0</v>
      </c>
      <c r="BL163" s="15" t="s">
        <v>149</v>
      </c>
      <c r="BM163" s="227" t="s">
        <v>200</v>
      </c>
    </row>
    <row r="164" s="13" customFormat="1">
      <c r="A164" s="13"/>
      <c r="B164" s="229"/>
      <c r="C164" s="230"/>
      <c r="D164" s="231" t="s">
        <v>155</v>
      </c>
      <c r="E164" s="232" t="s">
        <v>1</v>
      </c>
      <c r="F164" s="233" t="s">
        <v>598</v>
      </c>
      <c r="G164" s="230"/>
      <c r="H164" s="234">
        <v>0.71999999999999997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155</v>
      </c>
      <c r="AU164" s="240" t="s">
        <v>150</v>
      </c>
      <c r="AV164" s="13" t="s">
        <v>150</v>
      </c>
      <c r="AW164" s="13" t="s">
        <v>32</v>
      </c>
      <c r="AX164" s="13" t="s">
        <v>84</v>
      </c>
      <c r="AY164" s="240" t="s">
        <v>141</v>
      </c>
    </row>
    <row r="165" s="2" customFormat="1" ht="16.5" customHeight="1">
      <c r="A165" s="36"/>
      <c r="B165" s="37"/>
      <c r="C165" s="216" t="s">
        <v>197</v>
      </c>
      <c r="D165" s="216" t="s">
        <v>144</v>
      </c>
      <c r="E165" s="217" t="s">
        <v>203</v>
      </c>
      <c r="F165" s="218" t="s">
        <v>204</v>
      </c>
      <c r="G165" s="219" t="s">
        <v>147</v>
      </c>
      <c r="H165" s="220">
        <v>105.59999999999999</v>
      </c>
      <c r="I165" s="221"/>
      <c r="J165" s="222">
        <f>ROUND(I165*H165,2)</f>
        <v>0</v>
      </c>
      <c r="K165" s="218" t="s">
        <v>148</v>
      </c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0.00012999999999999999</v>
      </c>
      <c r="R165" s="225">
        <f>Q165*H165</f>
        <v>0.013727999999999999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149</v>
      </c>
      <c r="AT165" s="227" t="s">
        <v>144</v>
      </c>
      <c r="AU165" s="227" t="s">
        <v>150</v>
      </c>
      <c r="AY165" s="15" t="s">
        <v>141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150</v>
      </c>
      <c r="BK165" s="228">
        <f>ROUND(I165*H165,2)</f>
        <v>0</v>
      </c>
      <c r="BL165" s="15" t="s">
        <v>149</v>
      </c>
      <c r="BM165" s="227" t="s">
        <v>205</v>
      </c>
    </row>
    <row r="166" s="2" customFormat="1" ht="16.5" customHeight="1">
      <c r="A166" s="36"/>
      <c r="B166" s="37"/>
      <c r="C166" s="216" t="s">
        <v>202</v>
      </c>
      <c r="D166" s="216" t="s">
        <v>144</v>
      </c>
      <c r="E166" s="217" t="s">
        <v>207</v>
      </c>
      <c r="F166" s="218" t="s">
        <v>208</v>
      </c>
      <c r="G166" s="219" t="s">
        <v>147</v>
      </c>
      <c r="H166" s="220">
        <v>105.59999999999999</v>
      </c>
      <c r="I166" s="221"/>
      <c r="J166" s="222">
        <f>ROUND(I166*H166,2)</f>
        <v>0</v>
      </c>
      <c r="K166" s="218" t="s">
        <v>148</v>
      </c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0.00033</v>
      </c>
      <c r="R166" s="225">
        <f>Q166*H166</f>
        <v>0.034847999999999997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149</v>
      </c>
      <c r="AT166" s="227" t="s">
        <v>144</v>
      </c>
      <c r="AU166" s="227" t="s">
        <v>150</v>
      </c>
      <c r="AY166" s="15" t="s">
        <v>141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150</v>
      </c>
      <c r="BK166" s="228">
        <f>ROUND(I166*H166,2)</f>
        <v>0</v>
      </c>
      <c r="BL166" s="15" t="s">
        <v>149</v>
      </c>
      <c r="BM166" s="227" t="s">
        <v>662</v>
      </c>
    </row>
    <row r="167" s="2" customFormat="1" ht="33" customHeight="1">
      <c r="A167" s="36"/>
      <c r="B167" s="37"/>
      <c r="C167" s="216" t="s">
        <v>206</v>
      </c>
      <c r="D167" s="216" t="s">
        <v>144</v>
      </c>
      <c r="E167" s="217" t="s">
        <v>212</v>
      </c>
      <c r="F167" s="218" t="s">
        <v>213</v>
      </c>
      <c r="G167" s="219" t="s">
        <v>214</v>
      </c>
      <c r="H167" s="220">
        <v>165</v>
      </c>
      <c r="I167" s="221"/>
      <c r="J167" s="222">
        <f>ROUND(I167*H167,2)</f>
        <v>0</v>
      </c>
      <c r="K167" s="218" t="s">
        <v>148</v>
      </c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2.0000000000000002E-05</v>
      </c>
      <c r="R167" s="225">
        <f>Q167*H167</f>
        <v>0.0033000000000000004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149</v>
      </c>
      <c r="AT167" s="227" t="s">
        <v>144</v>
      </c>
      <c r="AU167" s="227" t="s">
        <v>150</v>
      </c>
      <c r="AY167" s="15" t="s">
        <v>141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150</v>
      </c>
      <c r="BK167" s="228">
        <f>ROUND(I167*H167,2)</f>
        <v>0</v>
      </c>
      <c r="BL167" s="15" t="s">
        <v>149</v>
      </c>
      <c r="BM167" s="227" t="s">
        <v>215</v>
      </c>
    </row>
    <row r="168" s="13" customFormat="1">
      <c r="A168" s="13"/>
      <c r="B168" s="229"/>
      <c r="C168" s="230"/>
      <c r="D168" s="231" t="s">
        <v>155</v>
      </c>
      <c r="E168" s="232" t="s">
        <v>1</v>
      </c>
      <c r="F168" s="233" t="s">
        <v>663</v>
      </c>
      <c r="G168" s="230"/>
      <c r="H168" s="234">
        <v>165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155</v>
      </c>
      <c r="AU168" s="240" t="s">
        <v>150</v>
      </c>
      <c r="AV168" s="13" t="s">
        <v>150</v>
      </c>
      <c r="AW168" s="13" t="s">
        <v>32</v>
      </c>
      <c r="AX168" s="13" t="s">
        <v>84</v>
      </c>
      <c r="AY168" s="240" t="s">
        <v>141</v>
      </c>
    </row>
    <row r="169" s="12" customFormat="1" ht="22.8" customHeight="1">
      <c r="A169" s="12"/>
      <c r="B169" s="200"/>
      <c r="C169" s="201"/>
      <c r="D169" s="202" t="s">
        <v>75</v>
      </c>
      <c r="E169" s="214" t="s">
        <v>185</v>
      </c>
      <c r="F169" s="214" t="s">
        <v>216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SUM(P170:P192)</f>
        <v>0</v>
      </c>
      <c r="Q169" s="208"/>
      <c r="R169" s="209">
        <f>SUM(R170:R192)</f>
        <v>0.127024</v>
      </c>
      <c r="S169" s="208"/>
      <c r="T169" s="210">
        <f>SUM(T170:T192)</f>
        <v>56.69156000000001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84</v>
      </c>
      <c r="AT169" s="212" t="s">
        <v>75</v>
      </c>
      <c r="AU169" s="212" t="s">
        <v>84</v>
      </c>
      <c r="AY169" s="211" t="s">
        <v>141</v>
      </c>
      <c r="BK169" s="213">
        <f>SUM(BK170:BK192)</f>
        <v>0</v>
      </c>
    </row>
    <row r="170" s="2" customFormat="1" ht="33" customHeight="1">
      <c r="A170" s="36"/>
      <c r="B170" s="37"/>
      <c r="C170" s="216" t="s">
        <v>211</v>
      </c>
      <c r="D170" s="216" t="s">
        <v>144</v>
      </c>
      <c r="E170" s="217" t="s">
        <v>217</v>
      </c>
      <c r="F170" s="218" t="s">
        <v>218</v>
      </c>
      <c r="G170" s="219" t="s">
        <v>147</v>
      </c>
      <c r="H170" s="220">
        <v>747.20000000000005</v>
      </c>
      <c r="I170" s="221"/>
      <c r="J170" s="222">
        <f>ROUND(I170*H170,2)</f>
        <v>0</v>
      </c>
      <c r="K170" s="218" t="s">
        <v>148</v>
      </c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0.00012999999999999999</v>
      </c>
      <c r="R170" s="225">
        <f>Q170*H170</f>
        <v>0.097136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149</v>
      </c>
      <c r="AT170" s="227" t="s">
        <v>144</v>
      </c>
      <c r="AU170" s="227" t="s">
        <v>150</v>
      </c>
      <c r="AY170" s="15" t="s">
        <v>141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150</v>
      </c>
      <c r="BK170" s="228">
        <f>ROUND(I170*H170,2)</f>
        <v>0</v>
      </c>
      <c r="BL170" s="15" t="s">
        <v>149</v>
      </c>
      <c r="BM170" s="227" t="s">
        <v>219</v>
      </c>
    </row>
    <row r="171" s="13" customFormat="1">
      <c r="A171" s="13"/>
      <c r="B171" s="229"/>
      <c r="C171" s="230"/>
      <c r="D171" s="231" t="s">
        <v>155</v>
      </c>
      <c r="E171" s="232" t="s">
        <v>1</v>
      </c>
      <c r="F171" s="233" t="s">
        <v>664</v>
      </c>
      <c r="G171" s="230"/>
      <c r="H171" s="234">
        <v>747.20000000000005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155</v>
      </c>
      <c r="AU171" s="240" t="s">
        <v>150</v>
      </c>
      <c r="AV171" s="13" t="s">
        <v>150</v>
      </c>
      <c r="AW171" s="13" t="s">
        <v>32</v>
      </c>
      <c r="AX171" s="13" t="s">
        <v>84</v>
      </c>
      <c r="AY171" s="240" t="s">
        <v>141</v>
      </c>
    </row>
    <row r="172" s="2" customFormat="1">
      <c r="A172" s="36"/>
      <c r="B172" s="37"/>
      <c r="C172" s="216" t="s">
        <v>8</v>
      </c>
      <c r="D172" s="216" t="s">
        <v>144</v>
      </c>
      <c r="E172" s="217" t="s">
        <v>222</v>
      </c>
      <c r="F172" s="218" t="s">
        <v>223</v>
      </c>
      <c r="G172" s="219" t="s">
        <v>147</v>
      </c>
      <c r="H172" s="220">
        <v>747.20000000000005</v>
      </c>
      <c r="I172" s="221"/>
      <c r="J172" s="222">
        <f>ROUND(I172*H172,2)</f>
        <v>0</v>
      </c>
      <c r="K172" s="218" t="s">
        <v>148</v>
      </c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4.0000000000000003E-05</v>
      </c>
      <c r="R172" s="225">
        <f>Q172*H172</f>
        <v>0.029888000000000005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149</v>
      </c>
      <c r="AT172" s="227" t="s">
        <v>144</v>
      </c>
      <c r="AU172" s="227" t="s">
        <v>150</v>
      </c>
      <c r="AY172" s="15" t="s">
        <v>141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150</v>
      </c>
      <c r="BK172" s="228">
        <f>ROUND(I172*H172,2)</f>
        <v>0</v>
      </c>
      <c r="BL172" s="15" t="s">
        <v>149</v>
      </c>
      <c r="BM172" s="227" t="s">
        <v>224</v>
      </c>
    </row>
    <row r="173" s="2" customFormat="1">
      <c r="A173" s="36"/>
      <c r="B173" s="37"/>
      <c r="C173" s="216" t="s">
        <v>221</v>
      </c>
      <c r="D173" s="216" t="s">
        <v>144</v>
      </c>
      <c r="E173" s="217" t="s">
        <v>226</v>
      </c>
      <c r="F173" s="218" t="s">
        <v>227</v>
      </c>
      <c r="G173" s="219" t="s">
        <v>147</v>
      </c>
      <c r="H173" s="220">
        <v>1</v>
      </c>
      <c r="I173" s="221"/>
      <c r="J173" s="222">
        <f>ROUND(I173*H173,2)</f>
        <v>0</v>
      </c>
      <c r="K173" s="218" t="s">
        <v>1</v>
      </c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149</v>
      </c>
      <c r="AT173" s="227" t="s">
        <v>144</v>
      </c>
      <c r="AU173" s="227" t="s">
        <v>150</v>
      </c>
      <c r="AY173" s="15" t="s">
        <v>141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150</v>
      </c>
      <c r="BK173" s="228">
        <f>ROUND(I173*H173,2)</f>
        <v>0</v>
      </c>
      <c r="BL173" s="15" t="s">
        <v>149</v>
      </c>
      <c r="BM173" s="227" t="s">
        <v>228</v>
      </c>
    </row>
    <row r="174" s="13" customFormat="1">
      <c r="A174" s="13"/>
      <c r="B174" s="229"/>
      <c r="C174" s="230"/>
      <c r="D174" s="231" t="s">
        <v>155</v>
      </c>
      <c r="E174" s="232" t="s">
        <v>1</v>
      </c>
      <c r="F174" s="233" t="s">
        <v>229</v>
      </c>
      <c r="G174" s="230"/>
      <c r="H174" s="234">
        <v>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155</v>
      </c>
      <c r="AU174" s="240" t="s">
        <v>150</v>
      </c>
      <c r="AV174" s="13" t="s">
        <v>150</v>
      </c>
      <c r="AW174" s="13" t="s">
        <v>32</v>
      </c>
      <c r="AX174" s="13" t="s">
        <v>84</v>
      </c>
      <c r="AY174" s="240" t="s">
        <v>141</v>
      </c>
    </row>
    <row r="175" s="2" customFormat="1">
      <c r="A175" s="36"/>
      <c r="B175" s="37"/>
      <c r="C175" s="216" t="s">
        <v>225</v>
      </c>
      <c r="D175" s="216" t="s">
        <v>144</v>
      </c>
      <c r="E175" s="217" t="s">
        <v>231</v>
      </c>
      <c r="F175" s="218" t="s">
        <v>665</v>
      </c>
      <c r="G175" s="219" t="s">
        <v>233</v>
      </c>
      <c r="H175" s="220">
        <v>20</v>
      </c>
      <c r="I175" s="221"/>
      <c r="J175" s="222">
        <f>ROUND(I175*H175,2)</f>
        <v>0</v>
      </c>
      <c r="K175" s="218" t="s">
        <v>1</v>
      </c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149</v>
      </c>
      <c r="AT175" s="227" t="s">
        <v>144</v>
      </c>
      <c r="AU175" s="227" t="s">
        <v>150</v>
      </c>
      <c r="AY175" s="15" t="s">
        <v>141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150</v>
      </c>
      <c r="BK175" s="228">
        <f>ROUND(I175*H175,2)</f>
        <v>0</v>
      </c>
      <c r="BL175" s="15" t="s">
        <v>149</v>
      </c>
      <c r="BM175" s="227" t="s">
        <v>234</v>
      </c>
    </row>
    <row r="176" s="2" customFormat="1">
      <c r="A176" s="36"/>
      <c r="B176" s="37"/>
      <c r="C176" s="216" t="s">
        <v>230</v>
      </c>
      <c r="D176" s="216" t="s">
        <v>144</v>
      </c>
      <c r="E176" s="217" t="s">
        <v>236</v>
      </c>
      <c r="F176" s="218" t="s">
        <v>237</v>
      </c>
      <c r="G176" s="219" t="s">
        <v>238</v>
      </c>
      <c r="H176" s="220">
        <v>20</v>
      </c>
      <c r="I176" s="221"/>
      <c r="J176" s="222">
        <f>ROUND(I176*H176,2)</f>
        <v>0</v>
      </c>
      <c r="K176" s="218" t="s">
        <v>1</v>
      </c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149</v>
      </c>
      <c r="AT176" s="227" t="s">
        <v>144</v>
      </c>
      <c r="AU176" s="227" t="s">
        <v>150</v>
      </c>
      <c r="AY176" s="15" t="s">
        <v>141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150</v>
      </c>
      <c r="BK176" s="228">
        <f>ROUND(I176*H176,2)</f>
        <v>0</v>
      </c>
      <c r="BL176" s="15" t="s">
        <v>149</v>
      </c>
      <c r="BM176" s="227" t="s">
        <v>239</v>
      </c>
    </row>
    <row r="177" s="2" customFormat="1">
      <c r="A177" s="36"/>
      <c r="B177" s="37"/>
      <c r="C177" s="216" t="s">
        <v>235</v>
      </c>
      <c r="D177" s="216" t="s">
        <v>144</v>
      </c>
      <c r="E177" s="217" t="s">
        <v>241</v>
      </c>
      <c r="F177" s="218" t="s">
        <v>242</v>
      </c>
      <c r="G177" s="219" t="s">
        <v>194</v>
      </c>
      <c r="H177" s="220">
        <v>2.4900000000000002</v>
      </c>
      <c r="I177" s="221"/>
      <c r="J177" s="222">
        <f>ROUND(I177*H177,2)</f>
        <v>0</v>
      </c>
      <c r="K177" s="218" t="s">
        <v>148</v>
      </c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2.2000000000000002</v>
      </c>
      <c r="T177" s="226">
        <f>S177*H177</f>
        <v>5.4780000000000006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149</v>
      </c>
      <c r="AT177" s="227" t="s">
        <v>144</v>
      </c>
      <c r="AU177" s="227" t="s">
        <v>150</v>
      </c>
      <c r="AY177" s="15" t="s">
        <v>141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150</v>
      </c>
      <c r="BK177" s="228">
        <f>ROUND(I177*H177,2)</f>
        <v>0</v>
      </c>
      <c r="BL177" s="15" t="s">
        <v>149</v>
      </c>
      <c r="BM177" s="227" t="s">
        <v>243</v>
      </c>
    </row>
    <row r="178" s="13" customFormat="1">
      <c r="A178" s="13"/>
      <c r="B178" s="229"/>
      <c r="C178" s="230"/>
      <c r="D178" s="231" t="s">
        <v>155</v>
      </c>
      <c r="E178" s="232" t="s">
        <v>1</v>
      </c>
      <c r="F178" s="233" t="s">
        <v>244</v>
      </c>
      <c r="G178" s="230"/>
      <c r="H178" s="234">
        <v>2.4900000000000002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155</v>
      </c>
      <c r="AU178" s="240" t="s">
        <v>150</v>
      </c>
      <c r="AV178" s="13" t="s">
        <v>150</v>
      </c>
      <c r="AW178" s="13" t="s">
        <v>32</v>
      </c>
      <c r="AX178" s="13" t="s">
        <v>84</v>
      </c>
      <c r="AY178" s="240" t="s">
        <v>141</v>
      </c>
    </row>
    <row r="179" s="2" customFormat="1">
      <c r="A179" s="36"/>
      <c r="B179" s="37"/>
      <c r="C179" s="216" t="s">
        <v>240</v>
      </c>
      <c r="D179" s="216" t="s">
        <v>144</v>
      </c>
      <c r="E179" s="217" t="s">
        <v>245</v>
      </c>
      <c r="F179" s="218" t="s">
        <v>246</v>
      </c>
      <c r="G179" s="219" t="s">
        <v>194</v>
      </c>
      <c r="H179" s="220">
        <v>8.4480000000000004</v>
      </c>
      <c r="I179" s="221"/>
      <c r="J179" s="222">
        <f>ROUND(I179*H179,2)</f>
        <v>0</v>
      </c>
      <c r="K179" s="218" t="s">
        <v>148</v>
      </c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2.2000000000000002</v>
      </c>
      <c r="T179" s="226">
        <f>S179*H179</f>
        <v>18.585600000000003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149</v>
      </c>
      <c r="AT179" s="227" t="s">
        <v>144</v>
      </c>
      <c r="AU179" s="227" t="s">
        <v>150</v>
      </c>
      <c r="AY179" s="15" t="s">
        <v>141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150</v>
      </c>
      <c r="BK179" s="228">
        <f>ROUND(I179*H179,2)</f>
        <v>0</v>
      </c>
      <c r="BL179" s="15" t="s">
        <v>149</v>
      </c>
      <c r="BM179" s="227" t="s">
        <v>247</v>
      </c>
    </row>
    <row r="180" s="13" customFormat="1">
      <c r="A180" s="13"/>
      <c r="B180" s="229"/>
      <c r="C180" s="230"/>
      <c r="D180" s="231" t="s">
        <v>155</v>
      </c>
      <c r="E180" s="232" t="s">
        <v>1</v>
      </c>
      <c r="F180" s="233" t="s">
        <v>661</v>
      </c>
      <c r="G180" s="230"/>
      <c r="H180" s="234">
        <v>8.4480000000000004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155</v>
      </c>
      <c r="AU180" s="240" t="s">
        <v>150</v>
      </c>
      <c r="AV180" s="13" t="s">
        <v>150</v>
      </c>
      <c r="AW180" s="13" t="s">
        <v>32</v>
      </c>
      <c r="AX180" s="13" t="s">
        <v>84</v>
      </c>
      <c r="AY180" s="240" t="s">
        <v>141</v>
      </c>
    </row>
    <row r="181" s="2" customFormat="1">
      <c r="A181" s="36"/>
      <c r="B181" s="37"/>
      <c r="C181" s="216" t="s">
        <v>7</v>
      </c>
      <c r="D181" s="216" t="s">
        <v>144</v>
      </c>
      <c r="E181" s="217" t="s">
        <v>250</v>
      </c>
      <c r="F181" s="218" t="s">
        <v>251</v>
      </c>
      <c r="G181" s="219" t="s">
        <v>147</v>
      </c>
      <c r="H181" s="220">
        <v>105.59999999999999</v>
      </c>
      <c r="I181" s="221"/>
      <c r="J181" s="222">
        <f>ROUND(I181*H181,2)</f>
        <v>0</v>
      </c>
      <c r="K181" s="218" t="s">
        <v>148</v>
      </c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0.035000000000000003</v>
      </c>
      <c r="T181" s="226">
        <f>S181*H181</f>
        <v>3.6960000000000002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149</v>
      </c>
      <c r="AT181" s="227" t="s">
        <v>144</v>
      </c>
      <c r="AU181" s="227" t="s">
        <v>150</v>
      </c>
      <c r="AY181" s="15" t="s">
        <v>141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150</v>
      </c>
      <c r="BK181" s="228">
        <f>ROUND(I181*H181,2)</f>
        <v>0</v>
      </c>
      <c r="BL181" s="15" t="s">
        <v>149</v>
      </c>
      <c r="BM181" s="227" t="s">
        <v>252</v>
      </c>
    </row>
    <row r="182" s="13" customFormat="1">
      <c r="A182" s="13"/>
      <c r="B182" s="229"/>
      <c r="C182" s="230"/>
      <c r="D182" s="231" t="s">
        <v>155</v>
      </c>
      <c r="E182" s="232" t="s">
        <v>1</v>
      </c>
      <c r="F182" s="233" t="s">
        <v>666</v>
      </c>
      <c r="G182" s="230"/>
      <c r="H182" s="234">
        <v>105.59999999999999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155</v>
      </c>
      <c r="AU182" s="240" t="s">
        <v>150</v>
      </c>
      <c r="AV182" s="13" t="s">
        <v>150</v>
      </c>
      <c r="AW182" s="13" t="s">
        <v>32</v>
      </c>
      <c r="AX182" s="13" t="s">
        <v>84</v>
      </c>
      <c r="AY182" s="240" t="s">
        <v>141</v>
      </c>
    </row>
    <row r="183" s="2" customFormat="1" ht="21.75" customHeight="1">
      <c r="A183" s="36"/>
      <c r="B183" s="37"/>
      <c r="C183" s="216" t="s">
        <v>249</v>
      </c>
      <c r="D183" s="216" t="s">
        <v>144</v>
      </c>
      <c r="E183" s="217" t="s">
        <v>255</v>
      </c>
      <c r="F183" s="218" t="s">
        <v>256</v>
      </c>
      <c r="G183" s="219" t="s">
        <v>147</v>
      </c>
      <c r="H183" s="220">
        <v>16</v>
      </c>
      <c r="I183" s="221"/>
      <c r="J183" s="222">
        <f>ROUND(I183*H183,2)</f>
        <v>0</v>
      </c>
      <c r="K183" s="218" t="s">
        <v>148</v>
      </c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0.087999999999999995</v>
      </c>
      <c r="T183" s="226">
        <f>S183*H183</f>
        <v>1.4079999999999999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149</v>
      </c>
      <c r="AT183" s="227" t="s">
        <v>144</v>
      </c>
      <c r="AU183" s="227" t="s">
        <v>150</v>
      </c>
      <c r="AY183" s="15" t="s">
        <v>141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150</v>
      </c>
      <c r="BK183" s="228">
        <f>ROUND(I183*H183,2)</f>
        <v>0</v>
      </c>
      <c r="BL183" s="15" t="s">
        <v>149</v>
      </c>
      <c r="BM183" s="227" t="s">
        <v>257</v>
      </c>
    </row>
    <row r="184" s="13" customFormat="1">
      <c r="A184" s="13"/>
      <c r="B184" s="229"/>
      <c r="C184" s="230"/>
      <c r="D184" s="231" t="s">
        <v>155</v>
      </c>
      <c r="E184" s="232" t="s">
        <v>1</v>
      </c>
      <c r="F184" s="233" t="s">
        <v>667</v>
      </c>
      <c r="G184" s="230"/>
      <c r="H184" s="234">
        <v>16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155</v>
      </c>
      <c r="AU184" s="240" t="s">
        <v>150</v>
      </c>
      <c r="AV184" s="13" t="s">
        <v>150</v>
      </c>
      <c r="AW184" s="13" t="s">
        <v>32</v>
      </c>
      <c r="AX184" s="13" t="s">
        <v>84</v>
      </c>
      <c r="AY184" s="240" t="s">
        <v>141</v>
      </c>
    </row>
    <row r="185" s="2" customFormat="1">
      <c r="A185" s="36"/>
      <c r="B185" s="37"/>
      <c r="C185" s="216" t="s">
        <v>254</v>
      </c>
      <c r="D185" s="216" t="s">
        <v>144</v>
      </c>
      <c r="E185" s="217" t="s">
        <v>260</v>
      </c>
      <c r="F185" s="218" t="s">
        <v>261</v>
      </c>
      <c r="G185" s="219" t="s">
        <v>214</v>
      </c>
      <c r="H185" s="220">
        <v>84</v>
      </c>
      <c r="I185" s="221"/>
      <c r="J185" s="222">
        <f>ROUND(I185*H185,2)</f>
        <v>0</v>
      </c>
      <c r="K185" s="218" t="s">
        <v>148</v>
      </c>
      <c r="L185" s="42"/>
      <c r="M185" s="223" t="s">
        <v>1</v>
      </c>
      <c r="N185" s="224" t="s">
        <v>42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0.012999999999999999</v>
      </c>
      <c r="T185" s="226">
        <f>S185*H185</f>
        <v>1.0919999999999999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149</v>
      </c>
      <c r="AT185" s="227" t="s">
        <v>144</v>
      </c>
      <c r="AU185" s="227" t="s">
        <v>150</v>
      </c>
      <c r="AY185" s="15" t="s">
        <v>141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150</v>
      </c>
      <c r="BK185" s="228">
        <f>ROUND(I185*H185,2)</f>
        <v>0</v>
      </c>
      <c r="BL185" s="15" t="s">
        <v>149</v>
      </c>
      <c r="BM185" s="227" t="s">
        <v>262</v>
      </c>
    </row>
    <row r="186" s="13" customFormat="1">
      <c r="A186" s="13"/>
      <c r="B186" s="229"/>
      <c r="C186" s="230"/>
      <c r="D186" s="231" t="s">
        <v>155</v>
      </c>
      <c r="E186" s="232" t="s">
        <v>1</v>
      </c>
      <c r="F186" s="233" t="s">
        <v>668</v>
      </c>
      <c r="G186" s="230"/>
      <c r="H186" s="234">
        <v>84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155</v>
      </c>
      <c r="AU186" s="240" t="s">
        <v>150</v>
      </c>
      <c r="AV186" s="13" t="s">
        <v>150</v>
      </c>
      <c r="AW186" s="13" t="s">
        <v>32</v>
      </c>
      <c r="AX186" s="13" t="s">
        <v>84</v>
      </c>
      <c r="AY186" s="240" t="s">
        <v>141</v>
      </c>
    </row>
    <row r="187" s="2" customFormat="1">
      <c r="A187" s="36"/>
      <c r="B187" s="37"/>
      <c r="C187" s="216" t="s">
        <v>259</v>
      </c>
      <c r="D187" s="216" t="s">
        <v>144</v>
      </c>
      <c r="E187" s="217" t="s">
        <v>265</v>
      </c>
      <c r="F187" s="218" t="s">
        <v>266</v>
      </c>
      <c r="G187" s="219" t="s">
        <v>214</v>
      </c>
      <c r="H187" s="220">
        <v>27</v>
      </c>
      <c r="I187" s="221"/>
      <c r="J187" s="222">
        <f>ROUND(I187*H187,2)</f>
        <v>0</v>
      </c>
      <c r="K187" s="218" t="s">
        <v>148</v>
      </c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0.045999999999999999</v>
      </c>
      <c r="T187" s="226">
        <f>S187*H187</f>
        <v>1.242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149</v>
      </c>
      <c r="AT187" s="227" t="s">
        <v>144</v>
      </c>
      <c r="AU187" s="227" t="s">
        <v>150</v>
      </c>
      <c r="AY187" s="15" t="s">
        <v>141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150</v>
      </c>
      <c r="BK187" s="228">
        <f>ROUND(I187*H187,2)</f>
        <v>0</v>
      </c>
      <c r="BL187" s="15" t="s">
        <v>149</v>
      </c>
      <c r="BM187" s="227" t="s">
        <v>267</v>
      </c>
    </row>
    <row r="188" s="13" customFormat="1">
      <c r="A188" s="13"/>
      <c r="B188" s="229"/>
      <c r="C188" s="230"/>
      <c r="D188" s="231" t="s">
        <v>155</v>
      </c>
      <c r="E188" s="232" t="s">
        <v>1</v>
      </c>
      <c r="F188" s="233" t="s">
        <v>669</v>
      </c>
      <c r="G188" s="230"/>
      <c r="H188" s="234">
        <v>27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155</v>
      </c>
      <c r="AU188" s="240" t="s">
        <v>150</v>
      </c>
      <c r="AV188" s="13" t="s">
        <v>150</v>
      </c>
      <c r="AW188" s="13" t="s">
        <v>32</v>
      </c>
      <c r="AX188" s="13" t="s">
        <v>84</v>
      </c>
      <c r="AY188" s="240" t="s">
        <v>141</v>
      </c>
    </row>
    <row r="189" s="2" customFormat="1" ht="33" customHeight="1">
      <c r="A189" s="36"/>
      <c r="B189" s="37"/>
      <c r="C189" s="216" t="s">
        <v>264</v>
      </c>
      <c r="D189" s="216" t="s">
        <v>144</v>
      </c>
      <c r="E189" s="217" t="s">
        <v>270</v>
      </c>
      <c r="F189" s="218" t="s">
        <v>271</v>
      </c>
      <c r="G189" s="219" t="s">
        <v>147</v>
      </c>
      <c r="H189" s="220">
        <v>134.69999999999999</v>
      </c>
      <c r="I189" s="221"/>
      <c r="J189" s="222">
        <f>ROUND(I189*H189,2)</f>
        <v>0</v>
      </c>
      <c r="K189" s="218" t="s">
        <v>148</v>
      </c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0.045999999999999999</v>
      </c>
      <c r="T189" s="226">
        <f>S189*H189</f>
        <v>6.1961999999999993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149</v>
      </c>
      <c r="AT189" s="227" t="s">
        <v>144</v>
      </c>
      <c r="AU189" s="227" t="s">
        <v>150</v>
      </c>
      <c r="AY189" s="15" t="s">
        <v>141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150</v>
      </c>
      <c r="BK189" s="228">
        <f>ROUND(I189*H189,2)</f>
        <v>0</v>
      </c>
      <c r="BL189" s="15" t="s">
        <v>149</v>
      </c>
      <c r="BM189" s="227" t="s">
        <v>272</v>
      </c>
    </row>
    <row r="190" s="13" customFormat="1">
      <c r="A190" s="13"/>
      <c r="B190" s="229"/>
      <c r="C190" s="230"/>
      <c r="D190" s="231" t="s">
        <v>155</v>
      </c>
      <c r="E190" s="232" t="s">
        <v>1</v>
      </c>
      <c r="F190" s="233" t="s">
        <v>670</v>
      </c>
      <c r="G190" s="230"/>
      <c r="H190" s="234">
        <v>134.69999999999999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155</v>
      </c>
      <c r="AU190" s="240" t="s">
        <v>150</v>
      </c>
      <c r="AV190" s="13" t="s">
        <v>150</v>
      </c>
      <c r="AW190" s="13" t="s">
        <v>32</v>
      </c>
      <c r="AX190" s="13" t="s">
        <v>84</v>
      </c>
      <c r="AY190" s="240" t="s">
        <v>141</v>
      </c>
    </row>
    <row r="191" s="2" customFormat="1">
      <c r="A191" s="36"/>
      <c r="B191" s="37"/>
      <c r="C191" s="216" t="s">
        <v>269</v>
      </c>
      <c r="D191" s="216" t="s">
        <v>144</v>
      </c>
      <c r="E191" s="217" t="s">
        <v>275</v>
      </c>
      <c r="F191" s="218" t="s">
        <v>276</v>
      </c>
      <c r="G191" s="219" t="s">
        <v>147</v>
      </c>
      <c r="H191" s="220">
        <v>279.31999999999999</v>
      </c>
      <c r="I191" s="221"/>
      <c r="J191" s="222">
        <f>ROUND(I191*H191,2)</f>
        <v>0</v>
      </c>
      <c r="K191" s="218" t="s">
        <v>148</v>
      </c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0</v>
      </c>
      <c r="R191" s="225">
        <f>Q191*H191</f>
        <v>0</v>
      </c>
      <c r="S191" s="225">
        <v>0.068000000000000005</v>
      </c>
      <c r="T191" s="226">
        <f>S191*H191</f>
        <v>18.993760000000002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149</v>
      </c>
      <c r="AT191" s="227" t="s">
        <v>144</v>
      </c>
      <c r="AU191" s="227" t="s">
        <v>150</v>
      </c>
      <c r="AY191" s="15" t="s">
        <v>141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150</v>
      </c>
      <c r="BK191" s="228">
        <f>ROUND(I191*H191,2)</f>
        <v>0</v>
      </c>
      <c r="BL191" s="15" t="s">
        <v>149</v>
      </c>
      <c r="BM191" s="227" t="s">
        <v>277</v>
      </c>
    </row>
    <row r="192" s="13" customFormat="1">
      <c r="A192" s="13"/>
      <c r="B192" s="229"/>
      <c r="C192" s="230"/>
      <c r="D192" s="231" t="s">
        <v>155</v>
      </c>
      <c r="E192" s="232" t="s">
        <v>1</v>
      </c>
      <c r="F192" s="233" t="s">
        <v>671</v>
      </c>
      <c r="G192" s="230"/>
      <c r="H192" s="234">
        <v>279.31999999999999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155</v>
      </c>
      <c r="AU192" s="240" t="s">
        <v>150</v>
      </c>
      <c r="AV192" s="13" t="s">
        <v>150</v>
      </c>
      <c r="AW192" s="13" t="s">
        <v>32</v>
      </c>
      <c r="AX192" s="13" t="s">
        <v>84</v>
      </c>
      <c r="AY192" s="240" t="s">
        <v>141</v>
      </c>
    </row>
    <row r="193" s="12" customFormat="1" ht="22.8" customHeight="1">
      <c r="A193" s="12"/>
      <c r="B193" s="200"/>
      <c r="C193" s="201"/>
      <c r="D193" s="202" t="s">
        <v>75</v>
      </c>
      <c r="E193" s="214" t="s">
        <v>279</v>
      </c>
      <c r="F193" s="214" t="s">
        <v>280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SUM(P194:P198)</f>
        <v>0</v>
      </c>
      <c r="Q193" s="208"/>
      <c r="R193" s="209">
        <f>SUM(R194:R198)</f>
        <v>0</v>
      </c>
      <c r="S193" s="208"/>
      <c r="T193" s="210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84</v>
      </c>
      <c r="AT193" s="212" t="s">
        <v>75</v>
      </c>
      <c r="AU193" s="212" t="s">
        <v>84</v>
      </c>
      <c r="AY193" s="211" t="s">
        <v>141</v>
      </c>
      <c r="BK193" s="213">
        <f>SUM(BK194:BK198)</f>
        <v>0</v>
      </c>
    </row>
    <row r="194" s="2" customFormat="1" ht="33" customHeight="1">
      <c r="A194" s="36"/>
      <c r="B194" s="37"/>
      <c r="C194" s="216" t="s">
        <v>274</v>
      </c>
      <c r="D194" s="216" t="s">
        <v>144</v>
      </c>
      <c r="E194" s="217" t="s">
        <v>282</v>
      </c>
      <c r="F194" s="218" t="s">
        <v>283</v>
      </c>
      <c r="G194" s="219" t="s">
        <v>284</v>
      </c>
      <c r="H194" s="220">
        <v>61.274000000000001</v>
      </c>
      <c r="I194" s="221"/>
      <c r="J194" s="222">
        <f>ROUND(I194*H194,2)</f>
        <v>0</v>
      </c>
      <c r="K194" s="218" t="s">
        <v>148</v>
      </c>
      <c r="L194" s="42"/>
      <c r="M194" s="223" t="s">
        <v>1</v>
      </c>
      <c r="N194" s="224" t="s">
        <v>42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149</v>
      </c>
      <c r="AT194" s="227" t="s">
        <v>144</v>
      </c>
      <c r="AU194" s="227" t="s">
        <v>150</v>
      </c>
      <c r="AY194" s="15" t="s">
        <v>141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150</v>
      </c>
      <c r="BK194" s="228">
        <f>ROUND(I194*H194,2)</f>
        <v>0</v>
      </c>
      <c r="BL194" s="15" t="s">
        <v>149</v>
      </c>
      <c r="BM194" s="227" t="s">
        <v>285</v>
      </c>
    </row>
    <row r="195" s="2" customFormat="1">
      <c r="A195" s="36"/>
      <c r="B195" s="37"/>
      <c r="C195" s="216" t="s">
        <v>281</v>
      </c>
      <c r="D195" s="216" t="s">
        <v>144</v>
      </c>
      <c r="E195" s="217" t="s">
        <v>287</v>
      </c>
      <c r="F195" s="218" t="s">
        <v>288</v>
      </c>
      <c r="G195" s="219" t="s">
        <v>284</v>
      </c>
      <c r="H195" s="220">
        <v>61.274000000000001</v>
      </c>
      <c r="I195" s="221"/>
      <c r="J195" s="222">
        <f>ROUND(I195*H195,2)</f>
        <v>0</v>
      </c>
      <c r="K195" s="218" t="s">
        <v>148</v>
      </c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149</v>
      </c>
      <c r="AT195" s="227" t="s">
        <v>144</v>
      </c>
      <c r="AU195" s="227" t="s">
        <v>150</v>
      </c>
      <c r="AY195" s="15" t="s">
        <v>141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150</v>
      </c>
      <c r="BK195" s="228">
        <f>ROUND(I195*H195,2)</f>
        <v>0</v>
      </c>
      <c r="BL195" s="15" t="s">
        <v>149</v>
      </c>
      <c r="BM195" s="227" t="s">
        <v>289</v>
      </c>
    </row>
    <row r="196" s="2" customFormat="1">
      <c r="A196" s="36"/>
      <c r="B196" s="37"/>
      <c r="C196" s="216" t="s">
        <v>286</v>
      </c>
      <c r="D196" s="216" t="s">
        <v>144</v>
      </c>
      <c r="E196" s="217" t="s">
        <v>291</v>
      </c>
      <c r="F196" s="218" t="s">
        <v>292</v>
      </c>
      <c r="G196" s="219" t="s">
        <v>284</v>
      </c>
      <c r="H196" s="220">
        <v>562.76999999999998</v>
      </c>
      <c r="I196" s="221"/>
      <c r="J196" s="222">
        <f>ROUND(I196*H196,2)</f>
        <v>0</v>
      </c>
      <c r="K196" s="218" t="s">
        <v>148</v>
      </c>
      <c r="L196" s="42"/>
      <c r="M196" s="223" t="s">
        <v>1</v>
      </c>
      <c r="N196" s="224" t="s">
        <v>42</v>
      </c>
      <c r="O196" s="89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149</v>
      </c>
      <c r="AT196" s="227" t="s">
        <v>144</v>
      </c>
      <c r="AU196" s="227" t="s">
        <v>150</v>
      </c>
      <c r="AY196" s="15" t="s">
        <v>141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150</v>
      </c>
      <c r="BK196" s="228">
        <f>ROUND(I196*H196,2)</f>
        <v>0</v>
      </c>
      <c r="BL196" s="15" t="s">
        <v>149</v>
      </c>
      <c r="BM196" s="227" t="s">
        <v>293</v>
      </c>
    </row>
    <row r="197" s="13" customFormat="1">
      <c r="A197" s="13"/>
      <c r="B197" s="229"/>
      <c r="C197" s="230"/>
      <c r="D197" s="231" t="s">
        <v>155</v>
      </c>
      <c r="E197" s="232" t="s">
        <v>1</v>
      </c>
      <c r="F197" s="233" t="s">
        <v>294</v>
      </c>
      <c r="G197" s="230"/>
      <c r="H197" s="234">
        <v>562.76999999999998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155</v>
      </c>
      <c r="AU197" s="240" t="s">
        <v>150</v>
      </c>
      <c r="AV197" s="13" t="s">
        <v>150</v>
      </c>
      <c r="AW197" s="13" t="s">
        <v>32</v>
      </c>
      <c r="AX197" s="13" t="s">
        <v>84</v>
      </c>
      <c r="AY197" s="240" t="s">
        <v>141</v>
      </c>
    </row>
    <row r="198" s="2" customFormat="1" ht="33" customHeight="1">
      <c r="A198" s="36"/>
      <c r="B198" s="37"/>
      <c r="C198" s="216" t="s">
        <v>290</v>
      </c>
      <c r="D198" s="216" t="s">
        <v>144</v>
      </c>
      <c r="E198" s="217" t="s">
        <v>296</v>
      </c>
      <c r="F198" s="218" t="s">
        <v>297</v>
      </c>
      <c r="G198" s="219" t="s">
        <v>284</v>
      </c>
      <c r="H198" s="220">
        <v>62.530000000000001</v>
      </c>
      <c r="I198" s="221"/>
      <c r="J198" s="222">
        <f>ROUND(I198*H198,2)</f>
        <v>0</v>
      </c>
      <c r="K198" s="218" t="s">
        <v>148</v>
      </c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149</v>
      </c>
      <c r="AT198" s="227" t="s">
        <v>144</v>
      </c>
      <c r="AU198" s="227" t="s">
        <v>150</v>
      </c>
      <c r="AY198" s="15" t="s">
        <v>141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150</v>
      </c>
      <c r="BK198" s="228">
        <f>ROUND(I198*H198,2)</f>
        <v>0</v>
      </c>
      <c r="BL198" s="15" t="s">
        <v>149</v>
      </c>
      <c r="BM198" s="227" t="s">
        <v>298</v>
      </c>
    </row>
    <row r="199" s="12" customFormat="1" ht="22.8" customHeight="1">
      <c r="A199" s="12"/>
      <c r="B199" s="200"/>
      <c r="C199" s="201"/>
      <c r="D199" s="202" t="s">
        <v>75</v>
      </c>
      <c r="E199" s="214" t="s">
        <v>299</v>
      </c>
      <c r="F199" s="214" t="s">
        <v>300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P200</f>
        <v>0</v>
      </c>
      <c r="Q199" s="208"/>
      <c r="R199" s="209">
        <f>R200</f>
        <v>0</v>
      </c>
      <c r="S199" s="208"/>
      <c r="T199" s="21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84</v>
      </c>
      <c r="AT199" s="212" t="s">
        <v>75</v>
      </c>
      <c r="AU199" s="212" t="s">
        <v>84</v>
      </c>
      <c r="AY199" s="211" t="s">
        <v>141</v>
      </c>
      <c r="BK199" s="213">
        <f>BK200</f>
        <v>0</v>
      </c>
    </row>
    <row r="200" s="2" customFormat="1" ht="16.5" customHeight="1">
      <c r="A200" s="36"/>
      <c r="B200" s="37"/>
      <c r="C200" s="216" t="s">
        <v>295</v>
      </c>
      <c r="D200" s="216" t="s">
        <v>144</v>
      </c>
      <c r="E200" s="217" t="s">
        <v>302</v>
      </c>
      <c r="F200" s="218" t="s">
        <v>303</v>
      </c>
      <c r="G200" s="219" t="s">
        <v>284</v>
      </c>
      <c r="H200" s="220">
        <v>48.154000000000003</v>
      </c>
      <c r="I200" s="221"/>
      <c r="J200" s="222">
        <f>ROUND(I200*H200,2)</f>
        <v>0</v>
      </c>
      <c r="K200" s="218" t="s">
        <v>148</v>
      </c>
      <c r="L200" s="42"/>
      <c r="M200" s="223" t="s">
        <v>1</v>
      </c>
      <c r="N200" s="224" t="s">
        <v>42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149</v>
      </c>
      <c r="AT200" s="227" t="s">
        <v>144</v>
      </c>
      <c r="AU200" s="227" t="s">
        <v>150</v>
      </c>
      <c r="AY200" s="15" t="s">
        <v>141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150</v>
      </c>
      <c r="BK200" s="228">
        <f>ROUND(I200*H200,2)</f>
        <v>0</v>
      </c>
      <c r="BL200" s="15" t="s">
        <v>149</v>
      </c>
      <c r="BM200" s="227" t="s">
        <v>304</v>
      </c>
    </row>
    <row r="201" s="12" customFormat="1" ht="25.92" customHeight="1">
      <c r="A201" s="12"/>
      <c r="B201" s="200"/>
      <c r="C201" s="201"/>
      <c r="D201" s="202" t="s">
        <v>75</v>
      </c>
      <c r="E201" s="203" t="s">
        <v>305</v>
      </c>
      <c r="F201" s="203" t="s">
        <v>306</v>
      </c>
      <c r="G201" s="201"/>
      <c r="H201" s="201"/>
      <c r="I201" s="204"/>
      <c r="J201" s="205">
        <f>BK201</f>
        <v>0</v>
      </c>
      <c r="K201" s="201"/>
      <c r="L201" s="206"/>
      <c r="M201" s="207"/>
      <c r="N201" s="208"/>
      <c r="O201" s="208"/>
      <c r="P201" s="209">
        <f>P202+P211+P219+P221+P223+P225+P227+P229+P232+P238+P244+P247+P266+P271+P278</f>
        <v>0</v>
      </c>
      <c r="Q201" s="208"/>
      <c r="R201" s="209">
        <f>R202+R211+R219+R221+R223+R225+R227+R229+R232+R238+R244+R247+R266+R271+R278</f>
        <v>9.8212896999999995</v>
      </c>
      <c r="S201" s="208"/>
      <c r="T201" s="210">
        <f>T202+T211+T219+T221+T223+T225+T227+T229+T232+T238+T244+T247+T266+T271+T278</f>
        <v>4.5826663999999999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1" t="s">
        <v>150</v>
      </c>
      <c r="AT201" s="212" t="s">
        <v>75</v>
      </c>
      <c r="AU201" s="212" t="s">
        <v>76</v>
      </c>
      <c r="AY201" s="211" t="s">
        <v>141</v>
      </c>
      <c r="BK201" s="213">
        <f>BK202+BK211+BK219+BK221+BK223+BK225+BK227+BK229+BK232+BK238+BK244+BK247+BK266+BK271+BK278</f>
        <v>0</v>
      </c>
    </row>
    <row r="202" s="12" customFormat="1" ht="22.8" customHeight="1">
      <c r="A202" s="12"/>
      <c r="B202" s="200"/>
      <c r="C202" s="201"/>
      <c r="D202" s="202" t="s">
        <v>75</v>
      </c>
      <c r="E202" s="214" t="s">
        <v>307</v>
      </c>
      <c r="F202" s="214" t="s">
        <v>308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SUM(P203:P210)</f>
        <v>0</v>
      </c>
      <c r="Q202" s="208"/>
      <c r="R202" s="209">
        <f>SUM(R203:R210)</f>
        <v>0.0025525000000000001</v>
      </c>
      <c r="S202" s="208"/>
      <c r="T202" s="210">
        <f>SUM(T203:T210)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150</v>
      </c>
      <c r="AT202" s="212" t="s">
        <v>75</v>
      </c>
      <c r="AU202" s="212" t="s">
        <v>84</v>
      </c>
      <c r="AY202" s="211" t="s">
        <v>141</v>
      </c>
      <c r="BK202" s="213">
        <f>SUM(BK203:BK210)</f>
        <v>0</v>
      </c>
    </row>
    <row r="203" s="2" customFormat="1">
      <c r="A203" s="36"/>
      <c r="B203" s="37"/>
      <c r="C203" s="216" t="s">
        <v>301</v>
      </c>
      <c r="D203" s="216" t="s">
        <v>144</v>
      </c>
      <c r="E203" s="217" t="s">
        <v>310</v>
      </c>
      <c r="F203" s="218" t="s">
        <v>672</v>
      </c>
      <c r="G203" s="219" t="s">
        <v>147</v>
      </c>
      <c r="H203" s="220">
        <v>105.59999999999999</v>
      </c>
      <c r="I203" s="221"/>
      <c r="J203" s="222">
        <f>ROUND(I203*H203,2)</f>
        <v>0</v>
      </c>
      <c r="K203" s="218" t="s">
        <v>1</v>
      </c>
      <c r="L203" s="42"/>
      <c r="M203" s="223" t="s">
        <v>1</v>
      </c>
      <c r="N203" s="224" t="s">
        <v>42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221</v>
      </c>
      <c r="AT203" s="227" t="s">
        <v>144</v>
      </c>
      <c r="AU203" s="227" t="s">
        <v>150</v>
      </c>
      <c r="AY203" s="15" t="s">
        <v>141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150</v>
      </c>
      <c r="BK203" s="228">
        <f>ROUND(I203*H203,2)</f>
        <v>0</v>
      </c>
      <c r="BL203" s="15" t="s">
        <v>221</v>
      </c>
      <c r="BM203" s="227" t="s">
        <v>312</v>
      </c>
    </row>
    <row r="204" s="2" customFormat="1" ht="33" customHeight="1">
      <c r="A204" s="36"/>
      <c r="B204" s="37"/>
      <c r="C204" s="216" t="s">
        <v>309</v>
      </c>
      <c r="D204" s="216" t="s">
        <v>144</v>
      </c>
      <c r="E204" s="217" t="s">
        <v>314</v>
      </c>
      <c r="F204" s="218" t="s">
        <v>315</v>
      </c>
      <c r="G204" s="219" t="s">
        <v>147</v>
      </c>
      <c r="H204" s="220">
        <v>335.56</v>
      </c>
      <c r="I204" s="221"/>
      <c r="J204" s="222">
        <f>ROUND(I204*H204,2)</f>
        <v>0</v>
      </c>
      <c r="K204" s="218" t="s">
        <v>1</v>
      </c>
      <c r="L204" s="42"/>
      <c r="M204" s="223" t="s">
        <v>1</v>
      </c>
      <c r="N204" s="224" t="s">
        <v>42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221</v>
      </c>
      <c r="AT204" s="227" t="s">
        <v>144</v>
      </c>
      <c r="AU204" s="227" t="s">
        <v>150</v>
      </c>
      <c r="AY204" s="15" t="s">
        <v>141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150</v>
      </c>
      <c r="BK204" s="228">
        <f>ROUND(I204*H204,2)</f>
        <v>0</v>
      </c>
      <c r="BL204" s="15" t="s">
        <v>221</v>
      </c>
      <c r="BM204" s="227" t="s">
        <v>316</v>
      </c>
    </row>
    <row r="205" s="13" customFormat="1">
      <c r="A205" s="13"/>
      <c r="B205" s="229"/>
      <c r="C205" s="230"/>
      <c r="D205" s="231" t="s">
        <v>155</v>
      </c>
      <c r="E205" s="232" t="s">
        <v>1</v>
      </c>
      <c r="F205" s="233" t="s">
        <v>673</v>
      </c>
      <c r="G205" s="230"/>
      <c r="H205" s="234">
        <v>335.56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155</v>
      </c>
      <c r="AU205" s="240" t="s">
        <v>150</v>
      </c>
      <c r="AV205" s="13" t="s">
        <v>150</v>
      </c>
      <c r="AW205" s="13" t="s">
        <v>32</v>
      </c>
      <c r="AX205" s="13" t="s">
        <v>84</v>
      </c>
      <c r="AY205" s="240" t="s">
        <v>141</v>
      </c>
    </row>
    <row r="206" s="2" customFormat="1">
      <c r="A206" s="36"/>
      <c r="B206" s="37"/>
      <c r="C206" s="216" t="s">
        <v>313</v>
      </c>
      <c r="D206" s="216" t="s">
        <v>144</v>
      </c>
      <c r="E206" s="217" t="s">
        <v>319</v>
      </c>
      <c r="F206" s="218" t="s">
        <v>320</v>
      </c>
      <c r="G206" s="219" t="s">
        <v>214</v>
      </c>
      <c r="H206" s="220">
        <v>121.548</v>
      </c>
      <c r="I206" s="221"/>
      <c r="J206" s="222">
        <f>ROUND(I206*H206,2)</f>
        <v>0</v>
      </c>
      <c r="K206" s="218" t="s">
        <v>148</v>
      </c>
      <c r="L206" s="42"/>
      <c r="M206" s="223" t="s">
        <v>1</v>
      </c>
      <c r="N206" s="224" t="s">
        <v>42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221</v>
      </c>
      <c r="AT206" s="227" t="s">
        <v>144</v>
      </c>
      <c r="AU206" s="227" t="s">
        <v>150</v>
      </c>
      <c r="AY206" s="15" t="s">
        <v>141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150</v>
      </c>
      <c r="BK206" s="228">
        <f>ROUND(I206*H206,2)</f>
        <v>0</v>
      </c>
      <c r="BL206" s="15" t="s">
        <v>221</v>
      </c>
      <c r="BM206" s="227" t="s">
        <v>321</v>
      </c>
    </row>
    <row r="207" s="13" customFormat="1">
      <c r="A207" s="13"/>
      <c r="B207" s="229"/>
      <c r="C207" s="230"/>
      <c r="D207" s="231" t="s">
        <v>155</v>
      </c>
      <c r="E207" s="232" t="s">
        <v>1</v>
      </c>
      <c r="F207" s="233" t="s">
        <v>322</v>
      </c>
      <c r="G207" s="230"/>
      <c r="H207" s="234">
        <v>121.548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155</v>
      </c>
      <c r="AU207" s="240" t="s">
        <v>150</v>
      </c>
      <c r="AV207" s="13" t="s">
        <v>150</v>
      </c>
      <c r="AW207" s="13" t="s">
        <v>32</v>
      </c>
      <c r="AX207" s="13" t="s">
        <v>84</v>
      </c>
      <c r="AY207" s="240" t="s">
        <v>141</v>
      </c>
    </row>
    <row r="208" s="2" customFormat="1" ht="16.5" customHeight="1">
      <c r="A208" s="36"/>
      <c r="B208" s="37"/>
      <c r="C208" s="241" t="s">
        <v>318</v>
      </c>
      <c r="D208" s="241" t="s">
        <v>324</v>
      </c>
      <c r="E208" s="242" t="s">
        <v>325</v>
      </c>
      <c r="F208" s="243" t="s">
        <v>326</v>
      </c>
      <c r="G208" s="244" t="s">
        <v>214</v>
      </c>
      <c r="H208" s="245">
        <v>127.625</v>
      </c>
      <c r="I208" s="246"/>
      <c r="J208" s="247">
        <f>ROUND(I208*H208,2)</f>
        <v>0</v>
      </c>
      <c r="K208" s="243" t="s">
        <v>148</v>
      </c>
      <c r="L208" s="248"/>
      <c r="M208" s="249" t="s">
        <v>1</v>
      </c>
      <c r="N208" s="250" t="s">
        <v>42</v>
      </c>
      <c r="O208" s="89"/>
      <c r="P208" s="225">
        <f>O208*H208</f>
        <v>0</v>
      </c>
      <c r="Q208" s="225">
        <v>2.0000000000000002E-05</v>
      </c>
      <c r="R208" s="225">
        <f>Q208*H208</f>
        <v>0.0025525000000000001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301</v>
      </c>
      <c r="AT208" s="227" t="s">
        <v>324</v>
      </c>
      <c r="AU208" s="227" t="s">
        <v>150</v>
      </c>
      <c r="AY208" s="15" t="s">
        <v>141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150</v>
      </c>
      <c r="BK208" s="228">
        <f>ROUND(I208*H208,2)</f>
        <v>0</v>
      </c>
      <c r="BL208" s="15" t="s">
        <v>221</v>
      </c>
      <c r="BM208" s="227" t="s">
        <v>327</v>
      </c>
    </row>
    <row r="209" s="13" customFormat="1">
      <c r="A209" s="13"/>
      <c r="B209" s="229"/>
      <c r="C209" s="230"/>
      <c r="D209" s="231" t="s">
        <v>155</v>
      </c>
      <c r="E209" s="230"/>
      <c r="F209" s="233" t="s">
        <v>328</v>
      </c>
      <c r="G209" s="230"/>
      <c r="H209" s="234">
        <v>127.625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155</v>
      </c>
      <c r="AU209" s="240" t="s">
        <v>150</v>
      </c>
      <c r="AV209" s="13" t="s">
        <v>150</v>
      </c>
      <c r="AW209" s="13" t="s">
        <v>4</v>
      </c>
      <c r="AX209" s="13" t="s">
        <v>84</v>
      </c>
      <c r="AY209" s="240" t="s">
        <v>141</v>
      </c>
    </row>
    <row r="210" s="2" customFormat="1">
      <c r="A210" s="36"/>
      <c r="B210" s="37"/>
      <c r="C210" s="216" t="s">
        <v>323</v>
      </c>
      <c r="D210" s="216" t="s">
        <v>144</v>
      </c>
      <c r="E210" s="217" t="s">
        <v>330</v>
      </c>
      <c r="F210" s="218" t="s">
        <v>331</v>
      </c>
      <c r="G210" s="219" t="s">
        <v>332</v>
      </c>
      <c r="H210" s="251"/>
      <c r="I210" s="221"/>
      <c r="J210" s="222">
        <f>ROUND(I210*H210,2)</f>
        <v>0</v>
      </c>
      <c r="K210" s="218" t="s">
        <v>148</v>
      </c>
      <c r="L210" s="42"/>
      <c r="M210" s="223" t="s">
        <v>1</v>
      </c>
      <c r="N210" s="224" t="s">
        <v>42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221</v>
      </c>
      <c r="AT210" s="227" t="s">
        <v>144</v>
      </c>
      <c r="AU210" s="227" t="s">
        <v>150</v>
      </c>
      <c r="AY210" s="15" t="s">
        <v>141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150</v>
      </c>
      <c r="BK210" s="228">
        <f>ROUND(I210*H210,2)</f>
        <v>0</v>
      </c>
      <c r="BL210" s="15" t="s">
        <v>221</v>
      </c>
      <c r="BM210" s="227" t="s">
        <v>333</v>
      </c>
    </row>
    <row r="211" s="12" customFormat="1" ht="22.8" customHeight="1">
      <c r="A211" s="12"/>
      <c r="B211" s="200"/>
      <c r="C211" s="201"/>
      <c r="D211" s="202" t="s">
        <v>75</v>
      </c>
      <c r="E211" s="214" t="s">
        <v>334</v>
      </c>
      <c r="F211" s="214" t="s">
        <v>335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SUM(P212:P218)</f>
        <v>0</v>
      </c>
      <c r="Q211" s="208"/>
      <c r="R211" s="209">
        <f>SUM(R212:R218)</f>
        <v>0.021542400000000003</v>
      </c>
      <c r="S211" s="208"/>
      <c r="T211" s="210">
        <f>SUM(T212:T218)</f>
        <v>1.0771200000000001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150</v>
      </c>
      <c r="AT211" s="212" t="s">
        <v>75</v>
      </c>
      <c r="AU211" s="212" t="s">
        <v>84</v>
      </c>
      <c r="AY211" s="211" t="s">
        <v>141</v>
      </c>
      <c r="BK211" s="213">
        <f>SUM(BK212:BK218)</f>
        <v>0</v>
      </c>
    </row>
    <row r="212" s="2" customFormat="1" ht="33" customHeight="1">
      <c r="A212" s="36"/>
      <c r="B212" s="37"/>
      <c r="C212" s="216" t="s">
        <v>329</v>
      </c>
      <c r="D212" s="216" t="s">
        <v>144</v>
      </c>
      <c r="E212" s="217" t="s">
        <v>337</v>
      </c>
      <c r="F212" s="218" t="s">
        <v>338</v>
      </c>
      <c r="G212" s="219" t="s">
        <v>147</v>
      </c>
      <c r="H212" s="220">
        <v>105.59999999999999</v>
      </c>
      <c r="I212" s="221"/>
      <c r="J212" s="222">
        <f>ROUND(I212*H212,2)</f>
        <v>0</v>
      </c>
      <c r="K212" s="218" t="s">
        <v>148</v>
      </c>
      <c r="L212" s="42"/>
      <c r="M212" s="223" t="s">
        <v>1</v>
      </c>
      <c r="N212" s="224" t="s">
        <v>42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0.010200000000000001</v>
      </c>
      <c r="T212" s="226">
        <f>S212*H212</f>
        <v>1.0771200000000001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221</v>
      </c>
      <c r="AT212" s="227" t="s">
        <v>144</v>
      </c>
      <c r="AU212" s="227" t="s">
        <v>150</v>
      </c>
      <c r="AY212" s="15" t="s">
        <v>141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150</v>
      </c>
      <c r="BK212" s="228">
        <f>ROUND(I212*H212,2)</f>
        <v>0</v>
      </c>
      <c r="BL212" s="15" t="s">
        <v>221</v>
      </c>
      <c r="BM212" s="227" t="s">
        <v>339</v>
      </c>
    </row>
    <row r="213" s="13" customFormat="1">
      <c r="A213" s="13"/>
      <c r="B213" s="229"/>
      <c r="C213" s="230"/>
      <c r="D213" s="231" t="s">
        <v>155</v>
      </c>
      <c r="E213" s="232" t="s">
        <v>1</v>
      </c>
      <c r="F213" s="233" t="s">
        <v>674</v>
      </c>
      <c r="G213" s="230"/>
      <c r="H213" s="234">
        <v>105.59999999999999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155</v>
      </c>
      <c r="AU213" s="240" t="s">
        <v>150</v>
      </c>
      <c r="AV213" s="13" t="s">
        <v>150</v>
      </c>
      <c r="AW213" s="13" t="s">
        <v>32</v>
      </c>
      <c r="AX213" s="13" t="s">
        <v>84</v>
      </c>
      <c r="AY213" s="240" t="s">
        <v>141</v>
      </c>
    </row>
    <row r="214" s="2" customFormat="1">
      <c r="A214" s="36"/>
      <c r="B214" s="37"/>
      <c r="C214" s="216" t="s">
        <v>336</v>
      </c>
      <c r="D214" s="216" t="s">
        <v>144</v>
      </c>
      <c r="E214" s="217" t="s">
        <v>341</v>
      </c>
      <c r="F214" s="218" t="s">
        <v>342</v>
      </c>
      <c r="G214" s="219" t="s">
        <v>147</v>
      </c>
      <c r="H214" s="220">
        <v>105.59999999999999</v>
      </c>
      <c r="I214" s="221"/>
      <c r="J214" s="222">
        <f>ROUND(I214*H214,2)</f>
        <v>0</v>
      </c>
      <c r="K214" s="218" t="s">
        <v>148</v>
      </c>
      <c r="L214" s="42"/>
      <c r="M214" s="223" t="s">
        <v>1</v>
      </c>
      <c r="N214" s="224" t="s">
        <v>42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221</v>
      </c>
      <c r="AT214" s="227" t="s">
        <v>144</v>
      </c>
      <c r="AU214" s="227" t="s">
        <v>150</v>
      </c>
      <c r="AY214" s="15" t="s">
        <v>141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150</v>
      </c>
      <c r="BK214" s="228">
        <f>ROUND(I214*H214,2)</f>
        <v>0</v>
      </c>
      <c r="BL214" s="15" t="s">
        <v>221</v>
      </c>
      <c r="BM214" s="227" t="s">
        <v>343</v>
      </c>
    </row>
    <row r="215" s="13" customFormat="1">
      <c r="A215" s="13"/>
      <c r="B215" s="229"/>
      <c r="C215" s="230"/>
      <c r="D215" s="231" t="s">
        <v>155</v>
      </c>
      <c r="E215" s="232" t="s">
        <v>1</v>
      </c>
      <c r="F215" s="233" t="s">
        <v>666</v>
      </c>
      <c r="G215" s="230"/>
      <c r="H215" s="234">
        <v>105.59999999999999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155</v>
      </c>
      <c r="AU215" s="240" t="s">
        <v>150</v>
      </c>
      <c r="AV215" s="13" t="s">
        <v>150</v>
      </c>
      <c r="AW215" s="13" t="s">
        <v>32</v>
      </c>
      <c r="AX215" s="13" t="s">
        <v>84</v>
      </c>
      <c r="AY215" s="240" t="s">
        <v>141</v>
      </c>
    </row>
    <row r="216" s="2" customFormat="1" ht="55.5" customHeight="1">
      <c r="A216" s="36"/>
      <c r="B216" s="37"/>
      <c r="C216" s="241" t="s">
        <v>340</v>
      </c>
      <c r="D216" s="241" t="s">
        <v>324</v>
      </c>
      <c r="E216" s="242" t="s">
        <v>345</v>
      </c>
      <c r="F216" s="243" t="s">
        <v>346</v>
      </c>
      <c r="G216" s="244" t="s">
        <v>147</v>
      </c>
      <c r="H216" s="245">
        <v>107.712</v>
      </c>
      <c r="I216" s="246"/>
      <c r="J216" s="247">
        <f>ROUND(I216*H216,2)</f>
        <v>0</v>
      </c>
      <c r="K216" s="243" t="s">
        <v>1</v>
      </c>
      <c r="L216" s="248"/>
      <c r="M216" s="249" t="s">
        <v>1</v>
      </c>
      <c r="N216" s="250" t="s">
        <v>42</v>
      </c>
      <c r="O216" s="89"/>
      <c r="P216" s="225">
        <f>O216*H216</f>
        <v>0</v>
      </c>
      <c r="Q216" s="225">
        <v>0.00020000000000000001</v>
      </c>
      <c r="R216" s="225">
        <f>Q216*H216</f>
        <v>0.021542400000000003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301</v>
      </c>
      <c r="AT216" s="227" t="s">
        <v>324</v>
      </c>
      <c r="AU216" s="227" t="s">
        <v>150</v>
      </c>
      <c r="AY216" s="15" t="s">
        <v>141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150</v>
      </c>
      <c r="BK216" s="228">
        <f>ROUND(I216*H216,2)</f>
        <v>0</v>
      </c>
      <c r="BL216" s="15" t="s">
        <v>221</v>
      </c>
      <c r="BM216" s="227" t="s">
        <v>347</v>
      </c>
    </row>
    <row r="217" s="13" customFormat="1">
      <c r="A217" s="13"/>
      <c r="B217" s="229"/>
      <c r="C217" s="230"/>
      <c r="D217" s="231" t="s">
        <v>155</v>
      </c>
      <c r="E217" s="230"/>
      <c r="F217" s="233" t="s">
        <v>675</v>
      </c>
      <c r="G217" s="230"/>
      <c r="H217" s="234">
        <v>107.712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155</v>
      </c>
      <c r="AU217" s="240" t="s">
        <v>150</v>
      </c>
      <c r="AV217" s="13" t="s">
        <v>150</v>
      </c>
      <c r="AW217" s="13" t="s">
        <v>4</v>
      </c>
      <c r="AX217" s="13" t="s">
        <v>84</v>
      </c>
      <c r="AY217" s="240" t="s">
        <v>141</v>
      </c>
    </row>
    <row r="218" s="2" customFormat="1">
      <c r="A218" s="36"/>
      <c r="B218" s="37"/>
      <c r="C218" s="216" t="s">
        <v>344</v>
      </c>
      <c r="D218" s="216" t="s">
        <v>144</v>
      </c>
      <c r="E218" s="217" t="s">
        <v>350</v>
      </c>
      <c r="F218" s="218" t="s">
        <v>351</v>
      </c>
      <c r="G218" s="219" t="s">
        <v>332</v>
      </c>
      <c r="H218" s="251"/>
      <c r="I218" s="221"/>
      <c r="J218" s="222">
        <f>ROUND(I218*H218,2)</f>
        <v>0</v>
      </c>
      <c r="K218" s="218" t="s">
        <v>148</v>
      </c>
      <c r="L218" s="42"/>
      <c r="M218" s="223" t="s">
        <v>1</v>
      </c>
      <c r="N218" s="224" t="s">
        <v>42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221</v>
      </c>
      <c r="AT218" s="227" t="s">
        <v>144</v>
      </c>
      <c r="AU218" s="227" t="s">
        <v>150</v>
      </c>
      <c r="AY218" s="15" t="s">
        <v>141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150</v>
      </c>
      <c r="BK218" s="228">
        <f>ROUND(I218*H218,2)</f>
        <v>0</v>
      </c>
      <c r="BL218" s="15" t="s">
        <v>221</v>
      </c>
      <c r="BM218" s="227" t="s">
        <v>352</v>
      </c>
    </row>
    <row r="219" s="12" customFormat="1" ht="22.8" customHeight="1">
      <c r="A219" s="12"/>
      <c r="B219" s="200"/>
      <c r="C219" s="201"/>
      <c r="D219" s="202" t="s">
        <v>75</v>
      </c>
      <c r="E219" s="214" t="s">
        <v>353</v>
      </c>
      <c r="F219" s="214" t="s">
        <v>354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P220</f>
        <v>0</v>
      </c>
      <c r="Q219" s="208"/>
      <c r="R219" s="209">
        <f>R220</f>
        <v>0</v>
      </c>
      <c r="S219" s="208"/>
      <c r="T219" s="210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150</v>
      </c>
      <c r="AT219" s="212" t="s">
        <v>75</v>
      </c>
      <c r="AU219" s="212" t="s">
        <v>84</v>
      </c>
      <c r="AY219" s="211" t="s">
        <v>141</v>
      </c>
      <c r="BK219" s="213">
        <f>BK220</f>
        <v>0</v>
      </c>
    </row>
    <row r="220" s="2" customFormat="1" ht="16.5" customHeight="1">
      <c r="A220" s="36"/>
      <c r="B220" s="37"/>
      <c r="C220" s="216" t="s">
        <v>349</v>
      </c>
      <c r="D220" s="216" t="s">
        <v>144</v>
      </c>
      <c r="E220" s="217" t="s">
        <v>356</v>
      </c>
      <c r="F220" s="218" t="s">
        <v>357</v>
      </c>
      <c r="G220" s="219" t="s">
        <v>238</v>
      </c>
      <c r="H220" s="220">
        <v>1</v>
      </c>
      <c r="I220" s="221"/>
      <c r="J220" s="222">
        <f>ROUND(I220*H220,2)</f>
        <v>0</v>
      </c>
      <c r="K220" s="218" t="s">
        <v>1</v>
      </c>
      <c r="L220" s="42"/>
      <c r="M220" s="223" t="s">
        <v>1</v>
      </c>
      <c r="N220" s="224" t="s">
        <v>42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221</v>
      </c>
      <c r="AT220" s="227" t="s">
        <v>144</v>
      </c>
      <c r="AU220" s="227" t="s">
        <v>150</v>
      </c>
      <c r="AY220" s="15" t="s">
        <v>141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150</v>
      </c>
      <c r="BK220" s="228">
        <f>ROUND(I220*H220,2)</f>
        <v>0</v>
      </c>
      <c r="BL220" s="15" t="s">
        <v>221</v>
      </c>
      <c r="BM220" s="227" t="s">
        <v>676</v>
      </c>
    </row>
    <row r="221" s="12" customFormat="1" ht="22.8" customHeight="1">
      <c r="A221" s="12"/>
      <c r="B221" s="200"/>
      <c r="C221" s="201"/>
      <c r="D221" s="202" t="s">
        <v>75</v>
      </c>
      <c r="E221" s="214" t="s">
        <v>359</v>
      </c>
      <c r="F221" s="214" t="s">
        <v>618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P222</f>
        <v>0</v>
      </c>
      <c r="Q221" s="208"/>
      <c r="R221" s="209">
        <f>R222</f>
        <v>0</v>
      </c>
      <c r="S221" s="208"/>
      <c r="T221" s="210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150</v>
      </c>
      <c r="AT221" s="212" t="s">
        <v>75</v>
      </c>
      <c r="AU221" s="212" t="s">
        <v>84</v>
      </c>
      <c r="AY221" s="211" t="s">
        <v>141</v>
      </c>
      <c r="BK221" s="213">
        <f>BK222</f>
        <v>0</v>
      </c>
    </row>
    <row r="222" s="2" customFormat="1" ht="16.5" customHeight="1">
      <c r="A222" s="36"/>
      <c r="B222" s="37"/>
      <c r="C222" s="216" t="s">
        <v>355</v>
      </c>
      <c r="D222" s="216" t="s">
        <v>144</v>
      </c>
      <c r="E222" s="217" t="s">
        <v>362</v>
      </c>
      <c r="F222" s="218" t="s">
        <v>677</v>
      </c>
      <c r="G222" s="219" t="s">
        <v>238</v>
      </c>
      <c r="H222" s="220">
        <v>1</v>
      </c>
      <c r="I222" s="221"/>
      <c r="J222" s="222">
        <f>ROUND(I222*H222,2)</f>
        <v>0</v>
      </c>
      <c r="K222" s="218" t="s">
        <v>1</v>
      </c>
      <c r="L222" s="42"/>
      <c r="M222" s="223" t="s">
        <v>1</v>
      </c>
      <c r="N222" s="224" t="s">
        <v>42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221</v>
      </c>
      <c r="AT222" s="227" t="s">
        <v>144</v>
      </c>
      <c r="AU222" s="227" t="s">
        <v>150</v>
      </c>
      <c r="AY222" s="15" t="s">
        <v>141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150</v>
      </c>
      <c r="BK222" s="228">
        <f>ROUND(I222*H222,2)</f>
        <v>0</v>
      </c>
      <c r="BL222" s="15" t="s">
        <v>221</v>
      </c>
      <c r="BM222" s="227" t="s">
        <v>678</v>
      </c>
    </row>
    <row r="223" s="12" customFormat="1" ht="22.8" customHeight="1">
      <c r="A223" s="12"/>
      <c r="B223" s="200"/>
      <c r="C223" s="201"/>
      <c r="D223" s="202" t="s">
        <v>75</v>
      </c>
      <c r="E223" s="214" t="s">
        <v>365</v>
      </c>
      <c r="F223" s="214" t="s">
        <v>366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P224</f>
        <v>0</v>
      </c>
      <c r="Q223" s="208"/>
      <c r="R223" s="209">
        <f>R224</f>
        <v>0</v>
      </c>
      <c r="S223" s="208"/>
      <c r="T223" s="210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150</v>
      </c>
      <c r="AT223" s="212" t="s">
        <v>75</v>
      </c>
      <c r="AU223" s="212" t="s">
        <v>84</v>
      </c>
      <c r="AY223" s="211" t="s">
        <v>141</v>
      </c>
      <c r="BK223" s="213">
        <f>BK224</f>
        <v>0</v>
      </c>
    </row>
    <row r="224" s="2" customFormat="1" ht="16.5" customHeight="1">
      <c r="A224" s="36"/>
      <c r="B224" s="37"/>
      <c r="C224" s="216" t="s">
        <v>361</v>
      </c>
      <c r="D224" s="216" t="s">
        <v>144</v>
      </c>
      <c r="E224" s="217" t="s">
        <v>368</v>
      </c>
      <c r="F224" s="218" t="s">
        <v>369</v>
      </c>
      <c r="G224" s="219" t="s">
        <v>238</v>
      </c>
      <c r="H224" s="220">
        <v>1</v>
      </c>
      <c r="I224" s="221"/>
      <c r="J224" s="222">
        <f>ROUND(I224*H224,2)</f>
        <v>0</v>
      </c>
      <c r="K224" s="218" t="s">
        <v>1</v>
      </c>
      <c r="L224" s="42"/>
      <c r="M224" s="223" t="s">
        <v>1</v>
      </c>
      <c r="N224" s="224" t="s">
        <v>42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221</v>
      </c>
      <c r="AT224" s="227" t="s">
        <v>144</v>
      </c>
      <c r="AU224" s="227" t="s">
        <v>150</v>
      </c>
      <c r="AY224" s="15" t="s">
        <v>141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150</v>
      </c>
      <c r="BK224" s="228">
        <f>ROUND(I224*H224,2)</f>
        <v>0</v>
      </c>
      <c r="BL224" s="15" t="s">
        <v>221</v>
      </c>
      <c r="BM224" s="227" t="s">
        <v>679</v>
      </c>
    </row>
    <row r="225" s="12" customFormat="1" ht="22.8" customHeight="1">
      <c r="A225" s="12"/>
      <c r="B225" s="200"/>
      <c r="C225" s="201"/>
      <c r="D225" s="202" t="s">
        <v>75</v>
      </c>
      <c r="E225" s="214" t="s">
        <v>371</v>
      </c>
      <c r="F225" s="214" t="s">
        <v>372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P226</f>
        <v>0</v>
      </c>
      <c r="Q225" s="208"/>
      <c r="R225" s="209">
        <f>R226</f>
        <v>0</v>
      </c>
      <c r="S225" s="208"/>
      <c r="T225" s="21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150</v>
      </c>
      <c r="AT225" s="212" t="s">
        <v>75</v>
      </c>
      <c r="AU225" s="212" t="s">
        <v>84</v>
      </c>
      <c r="AY225" s="211" t="s">
        <v>141</v>
      </c>
      <c r="BK225" s="213">
        <f>BK226</f>
        <v>0</v>
      </c>
    </row>
    <row r="226" s="2" customFormat="1" ht="16.5" customHeight="1">
      <c r="A226" s="36"/>
      <c r="B226" s="37"/>
      <c r="C226" s="216" t="s">
        <v>367</v>
      </c>
      <c r="D226" s="216" t="s">
        <v>144</v>
      </c>
      <c r="E226" s="217" t="s">
        <v>374</v>
      </c>
      <c r="F226" s="218" t="s">
        <v>680</v>
      </c>
      <c r="G226" s="219" t="s">
        <v>238</v>
      </c>
      <c r="H226" s="220">
        <v>1</v>
      </c>
      <c r="I226" s="221"/>
      <c r="J226" s="222">
        <f>ROUND(I226*H226,2)</f>
        <v>0</v>
      </c>
      <c r="K226" s="218" t="s">
        <v>1</v>
      </c>
      <c r="L226" s="42"/>
      <c r="M226" s="223" t="s">
        <v>1</v>
      </c>
      <c r="N226" s="224" t="s">
        <v>42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221</v>
      </c>
      <c r="AT226" s="227" t="s">
        <v>144</v>
      </c>
      <c r="AU226" s="227" t="s">
        <v>150</v>
      </c>
      <c r="AY226" s="15" t="s">
        <v>141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150</v>
      </c>
      <c r="BK226" s="228">
        <f>ROUND(I226*H226,2)</f>
        <v>0</v>
      </c>
      <c r="BL226" s="15" t="s">
        <v>221</v>
      </c>
      <c r="BM226" s="227" t="s">
        <v>681</v>
      </c>
    </row>
    <row r="227" s="12" customFormat="1" ht="22.8" customHeight="1">
      <c r="A227" s="12"/>
      <c r="B227" s="200"/>
      <c r="C227" s="201"/>
      <c r="D227" s="202" t="s">
        <v>75</v>
      </c>
      <c r="E227" s="214" t="s">
        <v>377</v>
      </c>
      <c r="F227" s="214" t="s">
        <v>378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P228</f>
        <v>0</v>
      </c>
      <c r="Q227" s="208"/>
      <c r="R227" s="209">
        <f>R228</f>
        <v>0</v>
      </c>
      <c r="S227" s="208"/>
      <c r="T227" s="210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150</v>
      </c>
      <c r="AT227" s="212" t="s">
        <v>75</v>
      </c>
      <c r="AU227" s="212" t="s">
        <v>84</v>
      </c>
      <c r="AY227" s="211" t="s">
        <v>141</v>
      </c>
      <c r="BK227" s="213">
        <f>BK228</f>
        <v>0</v>
      </c>
    </row>
    <row r="228" s="2" customFormat="1" ht="16.5" customHeight="1">
      <c r="A228" s="36"/>
      <c r="B228" s="37"/>
      <c r="C228" s="216" t="s">
        <v>373</v>
      </c>
      <c r="D228" s="216" t="s">
        <v>144</v>
      </c>
      <c r="E228" s="217" t="s">
        <v>380</v>
      </c>
      <c r="F228" s="218" t="s">
        <v>381</v>
      </c>
      <c r="G228" s="219" t="s">
        <v>238</v>
      </c>
      <c r="H228" s="220">
        <v>1</v>
      </c>
      <c r="I228" s="221"/>
      <c r="J228" s="222">
        <f>ROUND(I228*H228,2)</f>
        <v>0</v>
      </c>
      <c r="K228" s="218" t="s">
        <v>1</v>
      </c>
      <c r="L228" s="42"/>
      <c r="M228" s="223" t="s">
        <v>1</v>
      </c>
      <c r="N228" s="224" t="s">
        <v>42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221</v>
      </c>
      <c r="AT228" s="227" t="s">
        <v>144</v>
      </c>
      <c r="AU228" s="227" t="s">
        <v>150</v>
      </c>
      <c r="AY228" s="15" t="s">
        <v>141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150</v>
      </c>
      <c r="BK228" s="228">
        <f>ROUND(I228*H228,2)</f>
        <v>0</v>
      </c>
      <c r="BL228" s="15" t="s">
        <v>221</v>
      </c>
      <c r="BM228" s="227" t="s">
        <v>682</v>
      </c>
    </row>
    <row r="229" s="12" customFormat="1" ht="22.8" customHeight="1">
      <c r="A229" s="12"/>
      <c r="B229" s="200"/>
      <c r="C229" s="201"/>
      <c r="D229" s="202" t="s">
        <v>75</v>
      </c>
      <c r="E229" s="214" t="s">
        <v>383</v>
      </c>
      <c r="F229" s="214" t="s">
        <v>384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SUM(P230:P231)</f>
        <v>0</v>
      </c>
      <c r="Q229" s="208"/>
      <c r="R229" s="209">
        <f>SUM(R230:R231)</f>
        <v>1.4678399999999998</v>
      </c>
      <c r="S229" s="208"/>
      <c r="T229" s="210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150</v>
      </c>
      <c r="AT229" s="212" t="s">
        <v>75</v>
      </c>
      <c r="AU229" s="212" t="s">
        <v>84</v>
      </c>
      <c r="AY229" s="211" t="s">
        <v>141</v>
      </c>
      <c r="BK229" s="213">
        <f>SUM(BK230:BK231)</f>
        <v>0</v>
      </c>
    </row>
    <row r="230" s="2" customFormat="1">
      <c r="A230" s="36"/>
      <c r="B230" s="37"/>
      <c r="C230" s="216" t="s">
        <v>379</v>
      </c>
      <c r="D230" s="216" t="s">
        <v>144</v>
      </c>
      <c r="E230" s="217" t="s">
        <v>386</v>
      </c>
      <c r="F230" s="218" t="s">
        <v>387</v>
      </c>
      <c r="G230" s="219" t="s">
        <v>147</v>
      </c>
      <c r="H230" s="220">
        <v>105.59999999999999</v>
      </c>
      <c r="I230" s="221"/>
      <c r="J230" s="222">
        <f>ROUND(I230*H230,2)</f>
        <v>0</v>
      </c>
      <c r="K230" s="218" t="s">
        <v>148</v>
      </c>
      <c r="L230" s="42"/>
      <c r="M230" s="223" t="s">
        <v>1</v>
      </c>
      <c r="N230" s="224" t="s">
        <v>42</v>
      </c>
      <c r="O230" s="89"/>
      <c r="P230" s="225">
        <f>O230*H230</f>
        <v>0</v>
      </c>
      <c r="Q230" s="225">
        <v>0.013899999999999999</v>
      </c>
      <c r="R230" s="225">
        <f>Q230*H230</f>
        <v>1.4678399999999998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221</v>
      </c>
      <c r="AT230" s="227" t="s">
        <v>144</v>
      </c>
      <c r="AU230" s="227" t="s">
        <v>150</v>
      </c>
      <c r="AY230" s="15" t="s">
        <v>141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150</v>
      </c>
      <c r="BK230" s="228">
        <f>ROUND(I230*H230,2)</f>
        <v>0</v>
      </c>
      <c r="BL230" s="15" t="s">
        <v>221</v>
      </c>
      <c r="BM230" s="227" t="s">
        <v>683</v>
      </c>
    </row>
    <row r="231" s="2" customFormat="1">
      <c r="A231" s="36"/>
      <c r="B231" s="37"/>
      <c r="C231" s="216" t="s">
        <v>385</v>
      </c>
      <c r="D231" s="216" t="s">
        <v>144</v>
      </c>
      <c r="E231" s="217" t="s">
        <v>390</v>
      </c>
      <c r="F231" s="218" t="s">
        <v>391</v>
      </c>
      <c r="G231" s="219" t="s">
        <v>332</v>
      </c>
      <c r="H231" s="251"/>
      <c r="I231" s="221"/>
      <c r="J231" s="222">
        <f>ROUND(I231*H231,2)</f>
        <v>0</v>
      </c>
      <c r="K231" s="218" t="s">
        <v>148</v>
      </c>
      <c r="L231" s="42"/>
      <c r="M231" s="223" t="s">
        <v>1</v>
      </c>
      <c r="N231" s="224" t="s">
        <v>42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221</v>
      </c>
      <c r="AT231" s="227" t="s">
        <v>144</v>
      </c>
      <c r="AU231" s="227" t="s">
        <v>150</v>
      </c>
      <c r="AY231" s="15" t="s">
        <v>141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150</v>
      </c>
      <c r="BK231" s="228">
        <f>ROUND(I231*H231,2)</f>
        <v>0</v>
      </c>
      <c r="BL231" s="15" t="s">
        <v>221</v>
      </c>
      <c r="BM231" s="227" t="s">
        <v>684</v>
      </c>
    </row>
    <row r="232" s="12" customFormat="1" ht="22.8" customHeight="1">
      <c r="A232" s="12"/>
      <c r="B232" s="200"/>
      <c r="C232" s="201"/>
      <c r="D232" s="202" t="s">
        <v>75</v>
      </c>
      <c r="E232" s="214" t="s">
        <v>393</v>
      </c>
      <c r="F232" s="214" t="s">
        <v>394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SUM(P233:P237)</f>
        <v>0</v>
      </c>
      <c r="Q232" s="208"/>
      <c r="R232" s="209">
        <f>SUM(R233:R237)</f>
        <v>0</v>
      </c>
      <c r="S232" s="208"/>
      <c r="T232" s="210">
        <f>SUM(T233:T237)</f>
        <v>1.0496293999999999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150</v>
      </c>
      <c r="AT232" s="212" t="s">
        <v>75</v>
      </c>
      <c r="AU232" s="212" t="s">
        <v>84</v>
      </c>
      <c r="AY232" s="211" t="s">
        <v>141</v>
      </c>
      <c r="BK232" s="213">
        <f>SUM(BK233:BK237)</f>
        <v>0</v>
      </c>
    </row>
    <row r="233" s="2" customFormat="1">
      <c r="A233" s="36"/>
      <c r="B233" s="37"/>
      <c r="C233" s="216" t="s">
        <v>389</v>
      </c>
      <c r="D233" s="216" t="s">
        <v>144</v>
      </c>
      <c r="E233" s="217" t="s">
        <v>396</v>
      </c>
      <c r="F233" s="218" t="s">
        <v>397</v>
      </c>
      <c r="G233" s="219" t="s">
        <v>147</v>
      </c>
      <c r="H233" s="220">
        <v>100.06</v>
      </c>
      <c r="I233" s="221"/>
      <c r="J233" s="222">
        <f>ROUND(I233*H233,2)</f>
        <v>0</v>
      </c>
      <c r="K233" s="218" t="s">
        <v>1</v>
      </c>
      <c r="L233" s="42"/>
      <c r="M233" s="223" t="s">
        <v>1</v>
      </c>
      <c r="N233" s="224" t="s">
        <v>42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221</v>
      </c>
      <c r="AT233" s="227" t="s">
        <v>144</v>
      </c>
      <c r="AU233" s="227" t="s">
        <v>150</v>
      </c>
      <c r="AY233" s="15" t="s">
        <v>141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150</v>
      </c>
      <c r="BK233" s="228">
        <f>ROUND(I233*H233,2)</f>
        <v>0</v>
      </c>
      <c r="BL233" s="15" t="s">
        <v>221</v>
      </c>
      <c r="BM233" s="227" t="s">
        <v>398</v>
      </c>
    </row>
    <row r="234" s="13" customFormat="1">
      <c r="A234" s="13"/>
      <c r="B234" s="229"/>
      <c r="C234" s="230"/>
      <c r="D234" s="231" t="s">
        <v>155</v>
      </c>
      <c r="E234" s="232" t="s">
        <v>1</v>
      </c>
      <c r="F234" s="233" t="s">
        <v>685</v>
      </c>
      <c r="G234" s="230"/>
      <c r="H234" s="234">
        <v>100.06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155</v>
      </c>
      <c r="AU234" s="240" t="s">
        <v>150</v>
      </c>
      <c r="AV234" s="13" t="s">
        <v>150</v>
      </c>
      <c r="AW234" s="13" t="s">
        <v>32</v>
      </c>
      <c r="AX234" s="13" t="s">
        <v>84</v>
      </c>
      <c r="AY234" s="240" t="s">
        <v>141</v>
      </c>
    </row>
    <row r="235" s="2" customFormat="1" ht="33" customHeight="1">
      <c r="A235" s="36"/>
      <c r="B235" s="37"/>
      <c r="C235" s="216" t="s">
        <v>395</v>
      </c>
      <c r="D235" s="216" t="s">
        <v>144</v>
      </c>
      <c r="E235" s="217" t="s">
        <v>401</v>
      </c>
      <c r="F235" s="218" t="s">
        <v>686</v>
      </c>
      <c r="G235" s="219" t="s">
        <v>147</v>
      </c>
      <c r="H235" s="220">
        <v>100.06</v>
      </c>
      <c r="I235" s="221"/>
      <c r="J235" s="222">
        <f>ROUND(I235*H235,2)</f>
        <v>0</v>
      </c>
      <c r="K235" s="218" t="s">
        <v>148</v>
      </c>
      <c r="L235" s="42"/>
      <c r="M235" s="223" t="s">
        <v>1</v>
      </c>
      <c r="N235" s="224" t="s">
        <v>42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0.010489999999999999</v>
      </c>
      <c r="T235" s="226">
        <f>S235*H235</f>
        <v>1.0496293999999999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221</v>
      </c>
      <c r="AT235" s="227" t="s">
        <v>144</v>
      </c>
      <c r="AU235" s="227" t="s">
        <v>150</v>
      </c>
      <c r="AY235" s="15" t="s">
        <v>141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150</v>
      </c>
      <c r="BK235" s="228">
        <f>ROUND(I235*H235,2)</f>
        <v>0</v>
      </c>
      <c r="BL235" s="15" t="s">
        <v>221</v>
      </c>
      <c r="BM235" s="227" t="s">
        <v>403</v>
      </c>
    </row>
    <row r="236" s="13" customFormat="1">
      <c r="A236" s="13"/>
      <c r="B236" s="229"/>
      <c r="C236" s="230"/>
      <c r="D236" s="231" t="s">
        <v>155</v>
      </c>
      <c r="E236" s="232" t="s">
        <v>1</v>
      </c>
      <c r="F236" s="233" t="s">
        <v>687</v>
      </c>
      <c r="G236" s="230"/>
      <c r="H236" s="234">
        <v>100.06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155</v>
      </c>
      <c r="AU236" s="240" t="s">
        <v>150</v>
      </c>
      <c r="AV236" s="13" t="s">
        <v>150</v>
      </c>
      <c r="AW236" s="13" t="s">
        <v>32</v>
      </c>
      <c r="AX236" s="13" t="s">
        <v>84</v>
      </c>
      <c r="AY236" s="240" t="s">
        <v>141</v>
      </c>
    </row>
    <row r="237" s="2" customFormat="1">
      <c r="A237" s="36"/>
      <c r="B237" s="37"/>
      <c r="C237" s="216" t="s">
        <v>400</v>
      </c>
      <c r="D237" s="216" t="s">
        <v>144</v>
      </c>
      <c r="E237" s="217" t="s">
        <v>406</v>
      </c>
      <c r="F237" s="218" t="s">
        <v>407</v>
      </c>
      <c r="G237" s="219" t="s">
        <v>332</v>
      </c>
      <c r="H237" s="251"/>
      <c r="I237" s="221"/>
      <c r="J237" s="222">
        <f>ROUND(I237*H237,2)</f>
        <v>0</v>
      </c>
      <c r="K237" s="218" t="s">
        <v>148</v>
      </c>
      <c r="L237" s="42"/>
      <c r="M237" s="223" t="s">
        <v>1</v>
      </c>
      <c r="N237" s="224" t="s">
        <v>42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221</v>
      </c>
      <c r="AT237" s="227" t="s">
        <v>144</v>
      </c>
      <c r="AU237" s="227" t="s">
        <v>150</v>
      </c>
      <c r="AY237" s="15" t="s">
        <v>141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150</v>
      </c>
      <c r="BK237" s="228">
        <f>ROUND(I237*H237,2)</f>
        <v>0</v>
      </c>
      <c r="BL237" s="15" t="s">
        <v>221</v>
      </c>
      <c r="BM237" s="227" t="s">
        <v>408</v>
      </c>
    </row>
    <row r="238" s="12" customFormat="1" ht="22.8" customHeight="1">
      <c r="A238" s="12"/>
      <c r="B238" s="200"/>
      <c r="C238" s="201"/>
      <c r="D238" s="202" t="s">
        <v>75</v>
      </c>
      <c r="E238" s="214" t="s">
        <v>409</v>
      </c>
      <c r="F238" s="214" t="s">
        <v>410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SUM(P239:P243)</f>
        <v>0</v>
      </c>
      <c r="Q238" s="208"/>
      <c r="R238" s="209">
        <f>SUM(R239:R243)</f>
        <v>0</v>
      </c>
      <c r="S238" s="208"/>
      <c r="T238" s="210">
        <f>SUM(T239:T243)</f>
        <v>0.192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150</v>
      </c>
      <c r="AT238" s="212" t="s">
        <v>75</v>
      </c>
      <c r="AU238" s="212" t="s">
        <v>84</v>
      </c>
      <c r="AY238" s="211" t="s">
        <v>141</v>
      </c>
      <c r="BK238" s="213">
        <f>SUM(BK239:BK243)</f>
        <v>0</v>
      </c>
    </row>
    <row r="239" s="2" customFormat="1">
      <c r="A239" s="36"/>
      <c r="B239" s="37"/>
      <c r="C239" s="216" t="s">
        <v>405</v>
      </c>
      <c r="D239" s="216" t="s">
        <v>144</v>
      </c>
      <c r="E239" s="217" t="s">
        <v>412</v>
      </c>
      <c r="F239" s="218" t="s">
        <v>413</v>
      </c>
      <c r="G239" s="219" t="s">
        <v>233</v>
      </c>
      <c r="H239" s="220">
        <v>8</v>
      </c>
      <c r="I239" s="221"/>
      <c r="J239" s="222">
        <f>ROUND(I239*H239,2)</f>
        <v>0</v>
      </c>
      <c r="K239" s="218" t="s">
        <v>1</v>
      </c>
      <c r="L239" s="42"/>
      <c r="M239" s="223" t="s">
        <v>1</v>
      </c>
      <c r="N239" s="224" t="s">
        <v>42</v>
      </c>
      <c r="O239" s="89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221</v>
      </c>
      <c r="AT239" s="227" t="s">
        <v>144</v>
      </c>
      <c r="AU239" s="227" t="s">
        <v>150</v>
      </c>
      <c r="AY239" s="15" t="s">
        <v>141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150</v>
      </c>
      <c r="BK239" s="228">
        <f>ROUND(I239*H239,2)</f>
        <v>0</v>
      </c>
      <c r="BL239" s="15" t="s">
        <v>221</v>
      </c>
      <c r="BM239" s="227" t="s">
        <v>414</v>
      </c>
    </row>
    <row r="240" s="2" customFormat="1">
      <c r="A240" s="36"/>
      <c r="B240" s="37"/>
      <c r="C240" s="216" t="s">
        <v>411</v>
      </c>
      <c r="D240" s="216" t="s">
        <v>144</v>
      </c>
      <c r="E240" s="217" t="s">
        <v>416</v>
      </c>
      <c r="F240" s="218" t="s">
        <v>417</v>
      </c>
      <c r="G240" s="219" t="s">
        <v>233</v>
      </c>
      <c r="H240" s="220">
        <v>8</v>
      </c>
      <c r="I240" s="221"/>
      <c r="J240" s="222">
        <f>ROUND(I240*H240,2)</f>
        <v>0</v>
      </c>
      <c r="K240" s="218" t="s">
        <v>1</v>
      </c>
      <c r="L240" s="42"/>
      <c r="M240" s="223" t="s">
        <v>1</v>
      </c>
      <c r="N240" s="224" t="s">
        <v>42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221</v>
      </c>
      <c r="AT240" s="227" t="s">
        <v>144</v>
      </c>
      <c r="AU240" s="227" t="s">
        <v>150</v>
      </c>
      <c r="AY240" s="15" t="s">
        <v>141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150</v>
      </c>
      <c r="BK240" s="228">
        <f>ROUND(I240*H240,2)</f>
        <v>0</v>
      </c>
      <c r="BL240" s="15" t="s">
        <v>221</v>
      </c>
      <c r="BM240" s="227" t="s">
        <v>418</v>
      </c>
    </row>
    <row r="241" s="2" customFormat="1">
      <c r="A241" s="36"/>
      <c r="B241" s="37"/>
      <c r="C241" s="216" t="s">
        <v>415</v>
      </c>
      <c r="D241" s="216" t="s">
        <v>144</v>
      </c>
      <c r="E241" s="217" t="s">
        <v>424</v>
      </c>
      <c r="F241" s="218" t="s">
        <v>425</v>
      </c>
      <c r="G241" s="219" t="s">
        <v>426</v>
      </c>
      <c r="H241" s="220">
        <v>8</v>
      </c>
      <c r="I241" s="221"/>
      <c r="J241" s="222">
        <f>ROUND(I241*H241,2)</f>
        <v>0</v>
      </c>
      <c r="K241" s="218" t="s">
        <v>148</v>
      </c>
      <c r="L241" s="42"/>
      <c r="M241" s="223" t="s">
        <v>1</v>
      </c>
      <c r="N241" s="224" t="s">
        <v>42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0.024</v>
      </c>
      <c r="T241" s="226">
        <f>S241*H241</f>
        <v>0.192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221</v>
      </c>
      <c r="AT241" s="227" t="s">
        <v>144</v>
      </c>
      <c r="AU241" s="227" t="s">
        <v>150</v>
      </c>
      <c r="AY241" s="15" t="s">
        <v>141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150</v>
      </c>
      <c r="BK241" s="228">
        <f>ROUND(I241*H241,2)</f>
        <v>0</v>
      </c>
      <c r="BL241" s="15" t="s">
        <v>221</v>
      </c>
      <c r="BM241" s="227" t="s">
        <v>427</v>
      </c>
    </row>
    <row r="242" s="2" customFormat="1">
      <c r="A242" s="36"/>
      <c r="B242" s="37"/>
      <c r="C242" s="216" t="s">
        <v>419</v>
      </c>
      <c r="D242" s="216" t="s">
        <v>144</v>
      </c>
      <c r="E242" s="217" t="s">
        <v>420</v>
      </c>
      <c r="F242" s="218" t="s">
        <v>688</v>
      </c>
      <c r="G242" s="219" t="s">
        <v>238</v>
      </c>
      <c r="H242" s="220">
        <v>12</v>
      </c>
      <c r="I242" s="221"/>
      <c r="J242" s="222">
        <f>ROUND(I242*H242,2)</f>
        <v>0</v>
      </c>
      <c r="K242" s="218" t="s">
        <v>1</v>
      </c>
      <c r="L242" s="42"/>
      <c r="M242" s="223" t="s">
        <v>1</v>
      </c>
      <c r="N242" s="224" t="s">
        <v>42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221</v>
      </c>
      <c r="AT242" s="227" t="s">
        <v>144</v>
      </c>
      <c r="AU242" s="227" t="s">
        <v>150</v>
      </c>
      <c r="AY242" s="15" t="s">
        <v>141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150</v>
      </c>
      <c r="BK242" s="228">
        <f>ROUND(I242*H242,2)</f>
        <v>0</v>
      </c>
      <c r="BL242" s="15" t="s">
        <v>221</v>
      </c>
      <c r="BM242" s="227" t="s">
        <v>422</v>
      </c>
    </row>
    <row r="243" s="2" customFormat="1">
      <c r="A243" s="36"/>
      <c r="B243" s="37"/>
      <c r="C243" s="216" t="s">
        <v>423</v>
      </c>
      <c r="D243" s="216" t="s">
        <v>144</v>
      </c>
      <c r="E243" s="217" t="s">
        <v>429</v>
      </c>
      <c r="F243" s="218" t="s">
        <v>430</v>
      </c>
      <c r="G243" s="219" t="s">
        <v>332</v>
      </c>
      <c r="H243" s="251"/>
      <c r="I243" s="221"/>
      <c r="J243" s="222">
        <f>ROUND(I243*H243,2)</f>
        <v>0</v>
      </c>
      <c r="K243" s="218" t="s">
        <v>148</v>
      </c>
      <c r="L243" s="42"/>
      <c r="M243" s="223" t="s">
        <v>1</v>
      </c>
      <c r="N243" s="224" t="s">
        <v>42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221</v>
      </c>
      <c r="AT243" s="227" t="s">
        <v>144</v>
      </c>
      <c r="AU243" s="227" t="s">
        <v>150</v>
      </c>
      <c r="AY243" s="15" t="s">
        <v>141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150</v>
      </c>
      <c r="BK243" s="228">
        <f>ROUND(I243*H243,2)</f>
        <v>0</v>
      </c>
      <c r="BL243" s="15" t="s">
        <v>221</v>
      </c>
      <c r="BM243" s="227" t="s">
        <v>431</v>
      </c>
    </row>
    <row r="244" s="12" customFormat="1" ht="22.8" customHeight="1">
      <c r="A244" s="12"/>
      <c r="B244" s="200"/>
      <c r="C244" s="201"/>
      <c r="D244" s="202" t="s">
        <v>75</v>
      </c>
      <c r="E244" s="214" t="s">
        <v>432</v>
      </c>
      <c r="F244" s="214" t="s">
        <v>433</v>
      </c>
      <c r="G244" s="201"/>
      <c r="H244" s="201"/>
      <c r="I244" s="204"/>
      <c r="J244" s="215">
        <f>BK244</f>
        <v>0</v>
      </c>
      <c r="K244" s="201"/>
      <c r="L244" s="206"/>
      <c r="M244" s="207"/>
      <c r="N244" s="208"/>
      <c r="O244" s="208"/>
      <c r="P244" s="209">
        <f>SUM(P245:P246)</f>
        <v>0</v>
      </c>
      <c r="Q244" s="208"/>
      <c r="R244" s="209">
        <f>SUM(R245:R246)</f>
        <v>0</v>
      </c>
      <c r="S244" s="208"/>
      <c r="T244" s="210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150</v>
      </c>
      <c r="AT244" s="212" t="s">
        <v>75</v>
      </c>
      <c r="AU244" s="212" t="s">
        <v>84</v>
      </c>
      <c r="AY244" s="211" t="s">
        <v>141</v>
      </c>
      <c r="BK244" s="213">
        <f>SUM(BK245:BK246)</f>
        <v>0</v>
      </c>
    </row>
    <row r="245" s="2" customFormat="1" ht="16.5" customHeight="1">
      <c r="A245" s="36"/>
      <c r="B245" s="37"/>
      <c r="C245" s="216" t="s">
        <v>428</v>
      </c>
      <c r="D245" s="216" t="s">
        <v>144</v>
      </c>
      <c r="E245" s="217" t="s">
        <v>435</v>
      </c>
      <c r="F245" s="218" t="s">
        <v>436</v>
      </c>
      <c r="G245" s="219" t="s">
        <v>188</v>
      </c>
      <c r="H245" s="220">
        <v>520</v>
      </c>
      <c r="I245" s="221"/>
      <c r="J245" s="222">
        <f>ROUND(I245*H245,2)</f>
        <v>0</v>
      </c>
      <c r="K245" s="218" t="s">
        <v>1</v>
      </c>
      <c r="L245" s="42"/>
      <c r="M245" s="223" t="s">
        <v>1</v>
      </c>
      <c r="N245" s="224" t="s">
        <v>42</v>
      </c>
      <c r="O245" s="89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221</v>
      </c>
      <c r="AT245" s="227" t="s">
        <v>144</v>
      </c>
      <c r="AU245" s="227" t="s">
        <v>150</v>
      </c>
      <c r="AY245" s="15" t="s">
        <v>141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150</v>
      </c>
      <c r="BK245" s="228">
        <f>ROUND(I245*H245,2)</f>
        <v>0</v>
      </c>
      <c r="BL245" s="15" t="s">
        <v>221</v>
      </c>
      <c r="BM245" s="227" t="s">
        <v>689</v>
      </c>
    </row>
    <row r="246" s="13" customFormat="1">
      <c r="A246" s="13"/>
      <c r="B246" s="229"/>
      <c r="C246" s="230"/>
      <c r="D246" s="231" t="s">
        <v>155</v>
      </c>
      <c r="E246" s="232" t="s">
        <v>1</v>
      </c>
      <c r="F246" s="233" t="s">
        <v>690</v>
      </c>
      <c r="G246" s="230"/>
      <c r="H246" s="234">
        <v>520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155</v>
      </c>
      <c r="AU246" s="240" t="s">
        <v>150</v>
      </c>
      <c r="AV246" s="13" t="s">
        <v>150</v>
      </c>
      <c r="AW246" s="13" t="s">
        <v>32</v>
      </c>
      <c r="AX246" s="13" t="s">
        <v>84</v>
      </c>
      <c r="AY246" s="240" t="s">
        <v>141</v>
      </c>
    </row>
    <row r="247" s="12" customFormat="1" ht="22.8" customHeight="1">
      <c r="A247" s="12"/>
      <c r="B247" s="200"/>
      <c r="C247" s="201"/>
      <c r="D247" s="202" t="s">
        <v>75</v>
      </c>
      <c r="E247" s="214" t="s">
        <v>439</v>
      </c>
      <c r="F247" s="214" t="s">
        <v>440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SUM(P248:P265)</f>
        <v>0</v>
      </c>
      <c r="Q247" s="208"/>
      <c r="R247" s="209">
        <f>SUM(R248:R265)</f>
        <v>5.0724368000000002</v>
      </c>
      <c r="S247" s="208"/>
      <c r="T247" s="210">
        <f>SUM(T248:T265)</f>
        <v>2.2296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150</v>
      </c>
      <c r="AT247" s="212" t="s">
        <v>75</v>
      </c>
      <c r="AU247" s="212" t="s">
        <v>84</v>
      </c>
      <c r="AY247" s="211" t="s">
        <v>141</v>
      </c>
      <c r="BK247" s="213">
        <f>SUM(BK248:BK265)</f>
        <v>0</v>
      </c>
    </row>
    <row r="248" s="2" customFormat="1" ht="16.5" customHeight="1">
      <c r="A248" s="36"/>
      <c r="B248" s="37"/>
      <c r="C248" s="216" t="s">
        <v>434</v>
      </c>
      <c r="D248" s="216" t="s">
        <v>144</v>
      </c>
      <c r="E248" s="217" t="s">
        <v>442</v>
      </c>
      <c r="F248" s="218" t="s">
        <v>443</v>
      </c>
      <c r="G248" s="219" t="s">
        <v>233</v>
      </c>
      <c r="H248" s="220">
        <v>12</v>
      </c>
      <c r="I248" s="221"/>
      <c r="J248" s="222">
        <f>ROUND(I248*H248,2)</f>
        <v>0</v>
      </c>
      <c r="K248" s="218" t="s">
        <v>1</v>
      </c>
      <c r="L248" s="42"/>
      <c r="M248" s="223" t="s">
        <v>1</v>
      </c>
      <c r="N248" s="224" t="s">
        <v>42</v>
      </c>
      <c r="O248" s="89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221</v>
      </c>
      <c r="AT248" s="227" t="s">
        <v>144</v>
      </c>
      <c r="AU248" s="227" t="s">
        <v>150</v>
      </c>
      <c r="AY248" s="15" t="s">
        <v>141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150</v>
      </c>
      <c r="BK248" s="228">
        <f>ROUND(I248*H248,2)</f>
        <v>0</v>
      </c>
      <c r="BL248" s="15" t="s">
        <v>221</v>
      </c>
      <c r="BM248" s="227" t="s">
        <v>444</v>
      </c>
    </row>
    <row r="249" s="2" customFormat="1">
      <c r="A249" s="36"/>
      <c r="B249" s="37"/>
      <c r="C249" s="216" t="s">
        <v>441</v>
      </c>
      <c r="D249" s="216" t="s">
        <v>144</v>
      </c>
      <c r="E249" s="217" t="s">
        <v>446</v>
      </c>
      <c r="F249" s="218" t="s">
        <v>447</v>
      </c>
      <c r="G249" s="219" t="s">
        <v>147</v>
      </c>
      <c r="H249" s="220">
        <v>682.20000000000005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42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221</v>
      </c>
      <c r="AT249" s="227" t="s">
        <v>144</v>
      </c>
      <c r="AU249" s="227" t="s">
        <v>150</v>
      </c>
      <c r="AY249" s="15" t="s">
        <v>141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150</v>
      </c>
      <c r="BK249" s="228">
        <f>ROUND(I249*H249,2)</f>
        <v>0</v>
      </c>
      <c r="BL249" s="15" t="s">
        <v>221</v>
      </c>
      <c r="BM249" s="227" t="s">
        <v>448</v>
      </c>
    </row>
    <row r="250" s="2" customFormat="1">
      <c r="A250" s="36"/>
      <c r="B250" s="37"/>
      <c r="C250" s="216" t="s">
        <v>445</v>
      </c>
      <c r="D250" s="216" t="s">
        <v>144</v>
      </c>
      <c r="E250" s="217" t="s">
        <v>451</v>
      </c>
      <c r="F250" s="218" t="s">
        <v>452</v>
      </c>
      <c r="G250" s="219" t="s">
        <v>147</v>
      </c>
      <c r="H250" s="220">
        <v>641.60000000000002</v>
      </c>
      <c r="I250" s="221"/>
      <c r="J250" s="222">
        <f>ROUND(I250*H250,2)</f>
        <v>0</v>
      </c>
      <c r="K250" s="218" t="s">
        <v>148</v>
      </c>
      <c r="L250" s="42"/>
      <c r="M250" s="223" t="s">
        <v>1</v>
      </c>
      <c r="N250" s="224" t="s">
        <v>42</v>
      </c>
      <c r="O250" s="89"/>
      <c r="P250" s="225">
        <f>O250*H250</f>
        <v>0</v>
      </c>
      <c r="Q250" s="225">
        <v>3.0000000000000001E-05</v>
      </c>
      <c r="R250" s="225">
        <f>Q250*H250</f>
        <v>0.019248000000000001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221</v>
      </c>
      <c r="AT250" s="227" t="s">
        <v>144</v>
      </c>
      <c r="AU250" s="227" t="s">
        <v>150</v>
      </c>
      <c r="AY250" s="15" t="s">
        <v>141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150</v>
      </c>
      <c r="BK250" s="228">
        <f>ROUND(I250*H250,2)</f>
        <v>0</v>
      </c>
      <c r="BL250" s="15" t="s">
        <v>221</v>
      </c>
      <c r="BM250" s="227" t="s">
        <v>453</v>
      </c>
    </row>
    <row r="251" s="2" customFormat="1">
      <c r="A251" s="36"/>
      <c r="B251" s="37"/>
      <c r="C251" s="216" t="s">
        <v>450</v>
      </c>
      <c r="D251" s="216" t="s">
        <v>144</v>
      </c>
      <c r="E251" s="217" t="s">
        <v>642</v>
      </c>
      <c r="F251" s="218" t="s">
        <v>691</v>
      </c>
      <c r="G251" s="219" t="s">
        <v>147</v>
      </c>
      <c r="H251" s="220">
        <v>641.60000000000002</v>
      </c>
      <c r="I251" s="221"/>
      <c r="J251" s="222">
        <f>ROUND(I251*H251,2)</f>
        <v>0</v>
      </c>
      <c r="K251" s="218" t="s">
        <v>148</v>
      </c>
      <c r="L251" s="42"/>
      <c r="M251" s="223" t="s">
        <v>1</v>
      </c>
      <c r="N251" s="224" t="s">
        <v>42</v>
      </c>
      <c r="O251" s="89"/>
      <c r="P251" s="225">
        <f>O251*H251</f>
        <v>0</v>
      </c>
      <c r="Q251" s="225">
        <v>0.0045500000000000002</v>
      </c>
      <c r="R251" s="225">
        <f>Q251*H251</f>
        <v>2.9192800000000001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221</v>
      </c>
      <c r="AT251" s="227" t="s">
        <v>144</v>
      </c>
      <c r="AU251" s="227" t="s">
        <v>150</v>
      </c>
      <c r="AY251" s="15" t="s">
        <v>141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150</v>
      </c>
      <c r="BK251" s="228">
        <f>ROUND(I251*H251,2)</f>
        <v>0</v>
      </c>
      <c r="BL251" s="15" t="s">
        <v>221</v>
      </c>
      <c r="BM251" s="227" t="s">
        <v>457</v>
      </c>
    </row>
    <row r="252" s="2" customFormat="1" ht="16.5" customHeight="1">
      <c r="A252" s="36"/>
      <c r="B252" s="37"/>
      <c r="C252" s="216" t="s">
        <v>454</v>
      </c>
      <c r="D252" s="216" t="s">
        <v>144</v>
      </c>
      <c r="E252" s="217" t="s">
        <v>459</v>
      </c>
      <c r="F252" s="218" t="s">
        <v>692</v>
      </c>
      <c r="G252" s="219" t="s">
        <v>147</v>
      </c>
      <c r="H252" s="220">
        <v>641.60000000000002</v>
      </c>
      <c r="I252" s="221"/>
      <c r="J252" s="222">
        <f>ROUND(I252*H252,2)</f>
        <v>0</v>
      </c>
      <c r="K252" s="218" t="s">
        <v>148</v>
      </c>
      <c r="L252" s="42"/>
      <c r="M252" s="223" t="s">
        <v>1</v>
      </c>
      <c r="N252" s="224" t="s">
        <v>42</v>
      </c>
      <c r="O252" s="89"/>
      <c r="P252" s="225">
        <f>O252*H252</f>
        <v>0</v>
      </c>
      <c r="Q252" s="225">
        <v>0</v>
      </c>
      <c r="R252" s="225">
        <f>Q252*H252</f>
        <v>0</v>
      </c>
      <c r="S252" s="225">
        <v>0.0030000000000000001</v>
      </c>
      <c r="T252" s="226">
        <f>S252*H252</f>
        <v>1.9248000000000001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221</v>
      </c>
      <c r="AT252" s="227" t="s">
        <v>144</v>
      </c>
      <c r="AU252" s="227" t="s">
        <v>150</v>
      </c>
      <c r="AY252" s="15" t="s">
        <v>141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150</v>
      </c>
      <c r="BK252" s="228">
        <f>ROUND(I252*H252,2)</f>
        <v>0</v>
      </c>
      <c r="BL252" s="15" t="s">
        <v>221</v>
      </c>
      <c r="BM252" s="227" t="s">
        <v>461</v>
      </c>
    </row>
    <row r="253" s="13" customFormat="1">
      <c r="A253" s="13"/>
      <c r="B253" s="229"/>
      <c r="C253" s="230"/>
      <c r="D253" s="231" t="s">
        <v>155</v>
      </c>
      <c r="E253" s="232" t="s">
        <v>1</v>
      </c>
      <c r="F253" s="233" t="s">
        <v>693</v>
      </c>
      <c r="G253" s="230"/>
      <c r="H253" s="234">
        <v>641.60000000000002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155</v>
      </c>
      <c r="AU253" s="240" t="s">
        <v>150</v>
      </c>
      <c r="AV253" s="13" t="s">
        <v>150</v>
      </c>
      <c r="AW253" s="13" t="s">
        <v>32</v>
      </c>
      <c r="AX253" s="13" t="s">
        <v>84</v>
      </c>
      <c r="AY253" s="240" t="s">
        <v>141</v>
      </c>
    </row>
    <row r="254" s="2" customFormat="1">
      <c r="A254" s="36"/>
      <c r="B254" s="37"/>
      <c r="C254" s="216" t="s">
        <v>458</v>
      </c>
      <c r="D254" s="216" t="s">
        <v>144</v>
      </c>
      <c r="E254" s="217" t="s">
        <v>464</v>
      </c>
      <c r="F254" s="218" t="s">
        <v>465</v>
      </c>
      <c r="G254" s="219" t="s">
        <v>147</v>
      </c>
      <c r="H254" s="220">
        <v>641.60000000000002</v>
      </c>
      <c r="I254" s="221"/>
      <c r="J254" s="222">
        <f>ROUND(I254*H254,2)</f>
        <v>0</v>
      </c>
      <c r="K254" s="218" t="s">
        <v>148</v>
      </c>
      <c r="L254" s="42"/>
      <c r="M254" s="223" t="s">
        <v>1</v>
      </c>
      <c r="N254" s="224" t="s">
        <v>42</v>
      </c>
      <c r="O254" s="89"/>
      <c r="P254" s="225">
        <f>O254*H254</f>
        <v>0</v>
      </c>
      <c r="Q254" s="225">
        <v>0.00040000000000000002</v>
      </c>
      <c r="R254" s="225">
        <f>Q254*H254</f>
        <v>0.25664000000000003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221</v>
      </c>
      <c r="AT254" s="227" t="s">
        <v>144</v>
      </c>
      <c r="AU254" s="227" t="s">
        <v>150</v>
      </c>
      <c r="AY254" s="15" t="s">
        <v>141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150</v>
      </c>
      <c r="BK254" s="228">
        <f>ROUND(I254*H254,2)</f>
        <v>0</v>
      </c>
      <c r="BL254" s="15" t="s">
        <v>221</v>
      </c>
      <c r="BM254" s="227" t="s">
        <v>466</v>
      </c>
    </row>
    <row r="255" s="2" customFormat="1">
      <c r="A255" s="36"/>
      <c r="B255" s="37"/>
      <c r="C255" s="241" t="s">
        <v>463</v>
      </c>
      <c r="D255" s="241" t="s">
        <v>324</v>
      </c>
      <c r="E255" s="242" t="s">
        <v>468</v>
      </c>
      <c r="F255" s="243" t="s">
        <v>469</v>
      </c>
      <c r="G255" s="244" t="s">
        <v>147</v>
      </c>
      <c r="H255" s="245">
        <v>705.75999999999999</v>
      </c>
      <c r="I255" s="246"/>
      <c r="J255" s="247">
        <f>ROUND(I255*H255,2)</f>
        <v>0</v>
      </c>
      <c r="K255" s="243" t="s">
        <v>148</v>
      </c>
      <c r="L255" s="248"/>
      <c r="M255" s="249" t="s">
        <v>1</v>
      </c>
      <c r="N255" s="250" t="s">
        <v>42</v>
      </c>
      <c r="O255" s="89"/>
      <c r="P255" s="225">
        <f>O255*H255</f>
        <v>0</v>
      </c>
      <c r="Q255" s="225">
        <v>0.00264</v>
      </c>
      <c r="R255" s="225">
        <f>Q255*H255</f>
        <v>1.8632063999999999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301</v>
      </c>
      <c r="AT255" s="227" t="s">
        <v>324</v>
      </c>
      <c r="AU255" s="227" t="s">
        <v>150</v>
      </c>
      <c r="AY255" s="15" t="s">
        <v>141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150</v>
      </c>
      <c r="BK255" s="228">
        <f>ROUND(I255*H255,2)</f>
        <v>0</v>
      </c>
      <c r="BL255" s="15" t="s">
        <v>221</v>
      </c>
      <c r="BM255" s="227" t="s">
        <v>470</v>
      </c>
    </row>
    <row r="256" s="13" customFormat="1">
      <c r="A256" s="13"/>
      <c r="B256" s="229"/>
      <c r="C256" s="230"/>
      <c r="D256" s="231" t="s">
        <v>155</v>
      </c>
      <c r="E256" s="230"/>
      <c r="F256" s="233" t="s">
        <v>694</v>
      </c>
      <c r="G256" s="230"/>
      <c r="H256" s="234">
        <v>705.75999999999999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155</v>
      </c>
      <c r="AU256" s="240" t="s">
        <v>150</v>
      </c>
      <c r="AV256" s="13" t="s">
        <v>150</v>
      </c>
      <c r="AW256" s="13" t="s">
        <v>4</v>
      </c>
      <c r="AX256" s="13" t="s">
        <v>84</v>
      </c>
      <c r="AY256" s="240" t="s">
        <v>141</v>
      </c>
    </row>
    <row r="257" s="2" customFormat="1">
      <c r="A257" s="36"/>
      <c r="B257" s="37"/>
      <c r="C257" s="216" t="s">
        <v>467</v>
      </c>
      <c r="D257" s="216" t="s">
        <v>144</v>
      </c>
      <c r="E257" s="217" t="s">
        <v>473</v>
      </c>
      <c r="F257" s="218" t="s">
        <v>474</v>
      </c>
      <c r="G257" s="219" t="s">
        <v>214</v>
      </c>
      <c r="H257" s="220">
        <v>449.12</v>
      </c>
      <c r="I257" s="221"/>
      <c r="J257" s="222">
        <f>ROUND(I257*H257,2)</f>
        <v>0</v>
      </c>
      <c r="K257" s="218" t="s">
        <v>148</v>
      </c>
      <c r="L257" s="42"/>
      <c r="M257" s="223" t="s">
        <v>1</v>
      </c>
      <c r="N257" s="224" t="s">
        <v>42</v>
      </c>
      <c r="O257" s="89"/>
      <c r="P257" s="225">
        <f>O257*H257</f>
        <v>0</v>
      </c>
      <c r="Q257" s="225">
        <v>2.0000000000000002E-05</v>
      </c>
      <c r="R257" s="225">
        <f>Q257*H257</f>
        <v>0.0089824000000000015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221</v>
      </c>
      <c r="AT257" s="227" t="s">
        <v>144</v>
      </c>
      <c r="AU257" s="227" t="s">
        <v>150</v>
      </c>
      <c r="AY257" s="15" t="s">
        <v>141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150</v>
      </c>
      <c r="BK257" s="228">
        <f>ROUND(I257*H257,2)</f>
        <v>0</v>
      </c>
      <c r="BL257" s="15" t="s">
        <v>221</v>
      </c>
      <c r="BM257" s="227" t="s">
        <v>475</v>
      </c>
    </row>
    <row r="258" s="13" customFormat="1">
      <c r="A258" s="13"/>
      <c r="B258" s="229"/>
      <c r="C258" s="230"/>
      <c r="D258" s="231" t="s">
        <v>155</v>
      </c>
      <c r="E258" s="232" t="s">
        <v>1</v>
      </c>
      <c r="F258" s="233" t="s">
        <v>695</v>
      </c>
      <c r="G258" s="230"/>
      <c r="H258" s="234">
        <v>449.12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155</v>
      </c>
      <c r="AU258" s="240" t="s">
        <v>150</v>
      </c>
      <c r="AV258" s="13" t="s">
        <v>150</v>
      </c>
      <c r="AW258" s="13" t="s">
        <v>32</v>
      </c>
      <c r="AX258" s="13" t="s">
        <v>84</v>
      </c>
      <c r="AY258" s="240" t="s">
        <v>141</v>
      </c>
    </row>
    <row r="259" s="2" customFormat="1">
      <c r="A259" s="36"/>
      <c r="B259" s="37"/>
      <c r="C259" s="216" t="s">
        <v>472</v>
      </c>
      <c r="D259" s="216" t="s">
        <v>144</v>
      </c>
      <c r="E259" s="217" t="s">
        <v>478</v>
      </c>
      <c r="F259" s="218" t="s">
        <v>479</v>
      </c>
      <c r="G259" s="219" t="s">
        <v>214</v>
      </c>
      <c r="H259" s="220">
        <v>1016</v>
      </c>
      <c r="I259" s="221"/>
      <c r="J259" s="222">
        <f>ROUND(I259*H259,2)</f>
        <v>0</v>
      </c>
      <c r="K259" s="218" t="s">
        <v>148</v>
      </c>
      <c r="L259" s="42"/>
      <c r="M259" s="223" t="s">
        <v>1</v>
      </c>
      <c r="N259" s="224" t="s">
        <v>42</v>
      </c>
      <c r="O259" s="89"/>
      <c r="P259" s="225">
        <f>O259*H259</f>
        <v>0</v>
      </c>
      <c r="Q259" s="225">
        <v>0</v>
      </c>
      <c r="R259" s="225">
        <f>Q259*H259</f>
        <v>0</v>
      </c>
      <c r="S259" s="225">
        <v>0.00029999999999999997</v>
      </c>
      <c r="T259" s="226">
        <f>S259*H259</f>
        <v>0.30479999999999996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221</v>
      </c>
      <c r="AT259" s="227" t="s">
        <v>144</v>
      </c>
      <c r="AU259" s="227" t="s">
        <v>150</v>
      </c>
      <c r="AY259" s="15" t="s">
        <v>141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150</v>
      </c>
      <c r="BK259" s="228">
        <f>ROUND(I259*H259,2)</f>
        <v>0</v>
      </c>
      <c r="BL259" s="15" t="s">
        <v>221</v>
      </c>
      <c r="BM259" s="227" t="s">
        <v>480</v>
      </c>
    </row>
    <row r="260" s="13" customFormat="1">
      <c r="A260" s="13"/>
      <c r="B260" s="229"/>
      <c r="C260" s="230"/>
      <c r="D260" s="231" t="s">
        <v>155</v>
      </c>
      <c r="E260" s="232" t="s">
        <v>1</v>
      </c>
      <c r="F260" s="233" t="s">
        <v>696</v>
      </c>
      <c r="G260" s="230"/>
      <c r="H260" s="234">
        <v>1016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155</v>
      </c>
      <c r="AU260" s="240" t="s">
        <v>150</v>
      </c>
      <c r="AV260" s="13" t="s">
        <v>150</v>
      </c>
      <c r="AW260" s="13" t="s">
        <v>32</v>
      </c>
      <c r="AX260" s="13" t="s">
        <v>84</v>
      </c>
      <c r="AY260" s="240" t="s">
        <v>141</v>
      </c>
    </row>
    <row r="261" s="2" customFormat="1" ht="21.75" customHeight="1">
      <c r="A261" s="36"/>
      <c r="B261" s="37"/>
      <c r="C261" s="216" t="s">
        <v>477</v>
      </c>
      <c r="D261" s="216" t="s">
        <v>144</v>
      </c>
      <c r="E261" s="217" t="s">
        <v>483</v>
      </c>
      <c r="F261" s="218" t="s">
        <v>484</v>
      </c>
      <c r="G261" s="219" t="s">
        <v>214</v>
      </c>
      <c r="H261" s="220">
        <v>508</v>
      </c>
      <c r="I261" s="221"/>
      <c r="J261" s="222">
        <f>ROUND(I261*H261,2)</f>
        <v>0</v>
      </c>
      <c r="K261" s="218" t="s">
        <v>1</v>
      </c>
      <c r="L261" s="42"/>
      <c r="M261" s="223" t="s">
        <v>1</v>
      </c>
      <c r="N261" s="224" t="s">
        <v>42</v>
      </c>
      <c r="O261" s="89"/>
      <c r="P261" s="225">
        <f>O261*H261</f>
        <v>0</v>
      </c>
      <c r="Q261" s="225">
        <v>1.0000000000000001E-05</v>
      </c>
      <c r="R261" s="225">
        <f>Q261*H261</f>
        <v>0.0050800000000000003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221</v>
      </c>
      <c r="AT261" s="227" t="s">
        <v>144</v>
      </c>
      <c r="AU261" s="227" t="s">
        <v>150</v>
      </c>
      <c r="AY261" s="15" t="s">
        <v>141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150</v>
      </c>
      <c r="BK261" s="228">
        <f>ROUND(I261*H261,2)</f>
        <v>0</v>
      </c>
      <c r="BL261" s="15" t="s">
        <v>221</v>
      </c>
      <c r="BM261" s="227" t="s">
        <v>485</v>
      </c>
    </row>
    <row r="262" s="2" customFormat="1">
      <c r="A262" s="36"/>
      <c r="B262" s="37"/>
      <c r="C262" s="216" t="s">
        <v>482</v>
      </c>
      <c r="D262" s="216" t="s">
        <v>144</v>
      </c>
      <c r="E262" s="217" t="s">
        <v>487</v>
      </c>
      <c r="F262" s="218" t="s">
        <v>697</v>
      </c>
      <c r="G262" s="219" t="s">
        <v>147</v>
      </c>
      <c r="H262" s="220">
        <v>641.60000000000002</v>
      </c>
      <c r="I262" s="221"/>
      <c r="J262" s="222">
        <f>ROUND(I262*H262,2)</f>
        <v>0</v>
      </c>
      <c r="K262" s="218" t="s">
        <v>148</v>
      </c>
      <c r="L262" s="42"/>
      <c r="M262" s="223" t="s">
        <v>1</v>
      </c>
      <c r="N262" s="224" t="s">
        <v>42</v>
      </c>
      <c r="O262" s="89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7" t="s">
        <v>221</v>
      </c>
      <c r="AT262" s="227" t="s">
        <v>144</v>
      </c>
      <c r="AU262" s="227" t="s">
        <v>150</v>
      </c>
      <c r="AY262" s="15" t="s">
        <v>141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5" t="s">
        <v>150</v>
      </c>
      <c r="BK262" s="228">
        <f>ROUND(I262*H262,2)</f>
        <v>0</v>
      </c>
      <c r="BL262" s="15" t="s">
        <v>221</v>
      </c>
      <c r="BM262" s="227" t="s">
        <v>489</v>
      </c>
    </row>
    <row r="263" s="2" customFormat="1" ht="16.5" customHeight="1">
      <c r="A263" s="36"/>
      <c r="B263" s="37"/>
      <c r="C263" s="216" t="s">
        <v>486</v>
      </c>
      <c r="D263" s="216" t="s">
        <v>144</v>
      </c>
      <c r="E263" s="217" t="s">
        <v>491</v>
      </c>
      <c r="F263" s="218" t="s">
        <v>492</v>
      </c>
      <c r="G263" s="219" t="s">
        <v>214</v>
      </c>
      <c r="H263" s="220">
        <v>1016</v>
      </c>
      <c r="I263" s="221"/>
      <c r="J263" s="222">
        <f>ROUND(I263*H263,2)</f>
        <v>0</v>
      </c>
      <c r="K263" s="218" t="s">
        <v>148</v>
      </c>
      <c r="L263" s="42"/>
      <c r="M263" s="223" t="s">
        <v>1</v>
      </c>
      <c r="N263" s="224" t="s">
        <v>42</v>
      </c>
      <c r="O263" s="89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221</v>
      </c>
      <c r="AT263" s="227" t="s">
        <v>144</v>
      </c>
      <c r="AU263" s="227" t="s">
        <v>150</v>
      </c>
      <c r="AY263" s="15" t="s">
        <v>141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150</v>
      </c>
      <c r="BK263" s="228">
        <f>ROUND(I263*H263,2)</f>
        <v>0</v>
      </c>
      <c r="BL263" s="15" t="s">
        <v>221</v>
      </c>
      <c r="BM263" s="227" t="s">
        <v>493</v>
      </c>
    </row>
    <row r="264" s="13" customFormat="1">
      <c r="A264" s="13"/>
      <c r="B264" s="229"/>
      <c r="C264" s="230"/>
      <c r="D264" s="231" t="s">
        <v>155</v>
      </c>
      <c r="E264" s="232" t="s">
        <v>1</v>
      </c>
      <c r="F264" s="233" t="s">
        <v>696</v>
      </c>
      <c r="G264" s="230"/>
      <c r="H264" s="234">
        <v>1016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155</v>
      </c>
      <c r="AU264" s="240" t="s">
        <v>150</v>
      </c>
      <c r="AV264" s="13" t="s">
        <v>150</v>
      </c>
      <c r="AW264" s="13" t="s">
        <v>32</v>
      </c>
      <c r="AX264" s="13" t="s">
        <v>84</v>
      </c>
      <c r="AY264" s="240" t="s">
        <v>141</v>
      </c>
    </row>
    <row r="265" s="2" customFormat="1">
      <c r="A265" s="36"/>
      <c r="B265" s="37"/>
      <c r="C265" s="216" t="s">
        <v>490</v>
      </c>
      <c r="D265" s="216" t="s">
        <v>144</v>
      </c>
      <c r="E265" s="217" t="s">
        <v>495</v>
      </c>
      <c r="F265" s="218" t="s">
        <v>496</v>
      </c>
      <c r="G265" s="219" t="s">
        <v>332</v>
      </c>
      <c r="H265" s="251"/>
      <c r="I265" s="221"/>
      <c r="J265" s="222">
        <f>ROUND(I265*H265,2)</f>
        <v>0</v>
      </c>
      <c r="K265" s="218" t="s">
        <v>148</v>
      </c>
      <c r="L265" s="42"/>
      <c r="M265" s="223" t="s">
        <v>1</v>
      </c>
      <c r="N265" s="224" t="s">
        <v>42</v>
      </c>
      <c r="O265" s="89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221</v>
      </c>
      <c r="AT265" s="227" t="s">
        <v>144</v>
      </c>
      <c r="AU265" s="227" t="s">
        <v>150</v>
      </c>
      <c r="AY265" s="15" t="s">
        <v>141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150</v>
      </c>
      <c r="BK265" s="228">
        <f>ROUND(I265*H265,2)</f>
        <v>0</v>
      </c>
      <c r="BL265" s="15" t="s">
        <v>221</v>
      </c>
      <c r="BM265" s="227" t="s">
        <v>497</v>
      </c>
    </row>
    <row r="266" s="12" customFormat="1" ht="22.8" customHeight="1">
      <c r="A266" s="12"/>
      <c r="B266" s="200"/>
      <c r="C266" s="201"/>
      <c r="D266" s="202" t="s">
        <v>75</v>
      </c>
      <c r="E266" s="214" t="s">
        <v>498</v>
      </c>
      <c r="F266" s="214" t="s">
        <v>499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SUM(P267:P270)</f>
        <v>0</v>
      </c>
      <c r="Q266" s="208"/>
      <c r="R266" s="209">
        <f>SUM(R267:R270)</f>
        <v>0.57023999999999997</v>
      </c>
      <c r="S266" s="208"/>
      <c r="T266" s="210">
        <f>SUM(T267:T270)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1" t="s">
        <v>150</v>
      </c>
      <c r="AT266" s="212" t="s">
        <v>75</v>
      </c>
      <c r="AU266" s="212" t="s">
        <v>84</v>
      </c>
      <c r="AY266" s="211" t="s">
        <v>141</v>
      </c>
      <c r="BK266" s="213">
        <f>SUM(BK267:BK270)</f>
        <v>0</v>
      </c>
    </row>
    <row r="267" s="2" customFormat="1">
      <c r="A267" s="36"/>
      <c r="B267" s="37"/>
      <c r="C267" s="216" t="s">
        <v>494</v>
      </c>
      <c r="D267" s="216" t="s">
        <v>144</v>
      </c>
      <c r="E267" s="217" t="s">
        <v>501</v>
      </c>
      <c r="F267" s="218" t="s">
        <v>649</v>
      </c>
      <c r="G267" s="219" t="s">
        <v>147</v>
      </c>
      <c r="H267" s="220">
        <v>105.59999999999999</v>
      </c>
      <c r="I267" s="221"/>
      <c r="J267" s="222">
        <f>ROUND(I267*H267,2)</f>
        <v>0</v>
      </c>
      <c r="K267" s="218" t="s">
        <v>1</v>
      </c>
      <c r="L267" s="42"/>
      <c r="M267" s="223" t="s">
        <v>1</v>
      </c>
      <c r="N267" s="224" t="s">
        <v>42</v>
      </c>
      <c r="O267" s="89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221</v>
      </c>
      <c r="AT267" s="227" t="s">
        <v>144</v>
      </c>
      <c r="AU267" s="227" t="s">
        <v>150</v>
      </c>
      <c r="AY267" s="15" t="s">
        <v>141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150</v>
      </c>
      <c r="BK267" s="228">
        <f>ROUND(I267*H267,2)</f>
        <v>0</v>
      </c>
      <c r="BL267" s="15" t="s">
        <v>221</v>
      </c>
      <c r="BM267" s="227" t="s">
        <v>503</v>
      </c>
    </row>
    <row r="268" s="2" customFormat="1">
      <c r="A268" s="36"/>
      <c r="B268" s="37"/>
      <c r="C268" s="216" t="s">
        <v>500</v>
      </c>
      <c r="D268" s="216" t="s">
        <v>144</v>
      </c>
      <c r="E268" s="217" t="s">
        <v>505</v>
      </c>
      <c r="F268" s="218" t="s">
        <v>506</v>
      </c>
      <c r="G268" s="219" t="s">
        <v>147</v>
      </c>
      <c r="H268" s="220">
        <v>105.59999999999999</v>
      </c>
      <c r="I268" s="221"/>
      <c r="J268" s="222">
        <f>ROUND(I268*H268,2)</f>
        <v>0</v>
      </c>
      <c r="K268" s="218" t="s">
        <v>1</v>
      </c>
      <c r="L268" s="42"/>
      <c r="M268" s="223" t="s">
        <v>1</v>
      </c>
      <c r="N268" s="224" t="s">
        <v>42</v>
      </c>
      <c r="O268" s="89"/>
      <c r="P268" s="225">
        <f>O268*H268</f>
        <v>0</v>
      </c>
      <c r="Q268" s="225">
        <v>0.0054000000000000003</v>
      </c>
      <c r="R268" s="225">
        <f>Q268*H268</f>
        <v>0.57023999999999997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221</v>
      </c>
      <c r="AT268" s="227" t="s">
        <v>144</v>
      </c>
      <c r="AU268" s="227" t="s">
        <v>150</v>
      </c>
      <c r="AY268" s="15" t="s">
        <v>141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150</v>
      </c>
      <c r="BK268" s="228">
        <f>ROUND(I268*H268,2)</f>
        <v>0</v>
      </c>
      <c r="BL268" s="15" t="s">
        <v>221</v>
      </c>
      <c r="BM268" s="227" t="s">
        <v>507</v>
      </c>
    </row>
    <row r="269" s="13" customFormat="1">
      <c r="A269" s="13"/>
      <c r="B269" s="229"/>
      <c r="C269" s="230"/>
      <c r="D269" s="231" t="s">
        <v>155</v>
      </c>
      <c r="E269" s="232" t="s">
        <v>1</v>
      </c>
      <c r="F269" s="233" t="s">
        <v>666</v>
      </c>
      <c r="G269" s="230"/>
      <c r="H269" s="234">
        <v>105.59999999999999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155</v>
      </c>
      <c r="AU269" s="240" t="s">
        <v>150</v>
      </c>
      <c r="AV269" s="13" t="s">
        <v>150</v>
      </c>
      <c r="AW269" s="13" t="s">
        <v>32</v>
      </c>
      <c r="AX269" s="13" t="s">
        <v>84</v>
      </c>
      <c r="AY269" s="240" t="s">
        <v>141</v>
      </c>
    </row>
    <row r="270" s="2" customFormat="1">
      <c r="A270" s="36"/>
      <c r="B270" s="37"/>
      <c r="C270" s="216" t="s">
        <v>504</v>
      </c>
      <c r="D270" s="216" t="s">
        <v>144</v>
      </c>
      <c r="E270" s="217" t="s">
        <v>509</v>
      </c>
      <c r="F270" s="218" t="s">
        <v>510</v>
      </c>
      <c r="G270" s="219" t="s">
        <v>332</v>
      </c>
      <c r="H270" s="251"/>
      <c r="I270" s="221"/>
      <c r="J270" s="222">
        <f>ROUND(I270*H270,2)</f>
        <v>0</v>
      </c>
      <c r="K270" s="218" t="s">
        <v>148</v>
      </c>
      <c r="L270" s="42"/>
      <c r="M270" s="223" t="s">
        <v>1</v>
      </c>
      <c r="N270" s="224" t="s">
        <v>42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221</v>
      </c>
      <c r="AT270" s="227" t="s">
        <v>144</v>
      </c>
      <c r="AU270" s="227" t="s">
        <v>150</v>
      </c>
      <c r="AY270" s="15" t="s">
        <v>141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150</v>
      </c>
      <c r="BK270" s="228">
        <f>ROUND(I270*H270,2)</f>
        <v>0</v>
      </c>
      <c r="BL270" s="15" t="s">
        <v>221</v>
      </c>
      <c r="BM270" s="227" t="s">
        <v>511</v>
      </c>
    </row>
    <row r="271" s="12" customFormat="1" ht="22.8" customHeight="1">
      <c r="A271" s="12"/>
      <c r="B271" s="200"/>
      <c r="C271" s="201"/>
      <c r="D271" s="202" t="s">
        <v>75</v>
      </c>
      <c r="E271" s="214" t="s">
        <v>512</v>
      </c>
      <c r="F271" s="214" t="s">
        <v>513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SUM(P272:P277)</f>
        <v>0</v>
      </c>
      <c r="Q271" s="208"/>
      <c r="R271" s="209">
        <f>SUM(R272:R277)</f>
        <v>2.4787859999999999</v>
      </c>
      <c r="S271" s="208"/>
      <c r="T271" s="210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150</v>
      </c>
      <c r="AT271" s="212" t="s">
        <v>75</v>
      </c>
      <c r="AU271" s="212" t="s">
        <v>84</v>
      </c>
      <c r="AY271" s="211" t="s">
        <v>141</v>
      </c>
      <c r="BK271" s="213">
        <f>SUM(BK272:BK277)</f>
        <v>0</v>
      </c>
    </row>
    <row r="272" s="2" customFormat="1" ht="16.5" customHeight="1">
      <c r="A272" s="36"/>
      <c r="B272" s="37"/>
      <c r="C272" s="216" t="s">
        <v>508</v>
      </c>
      <c r="D272" s="216" t="s">
        <v>144</v>
      </c>
      <c r="E272" s="217" t="s">
        <v>515</v>
      </c>
      <c r="F272" s="218" t="s">
        <v>516</v>
      </c>
      <c r="G272" s="219" t="s">
        <v>233</v>
      </c>
      <c r="H272" s="220">
        <v>12</v>
      </c>
      <c r="I272" s="221"/>
      <c r="J272" s="222">
        <f>ROUND(I272*H272,2)</f>
        <v>0</v>
      </c>
      <c r="K272" s="218" t="s">
        <v>1</v>
      </c>
      <c r="L272" s="42"/>
      <c r="M272" s="223" t="s">
        <v>1</v>
      </c>
      <c r="N272" s="224" t="s">
        <v>42</v>
      </c>
      <c r="O272" s="89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221</v>
      </c>
      <c r="AT272" s="227" t="s">
        <v>144</v>
      </c>
      <c r="AU272" s="227" t="s">
        <v>150</v>
      </c>
      <c r="AY272" s="15" t="s">
        <v>141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150</v>
      </c>
      <c r="BK272" s="228">
        <f>ROUND(I272*H272,2)</f>
        <v>0</v>
      </c>
      <c r="BL272" s="15" t="s">
        <v>221</v>
      </c>
      <c r="BM272" s="227" t="s">
        <v>517</v>
      </c>
    </row>
    <row r="273" s="2" customFormat="1" ht="16.5" customHeight="1">
      <c r="A273" s="36"/>
      <c r="B273" s="37"/>
      <c r="C273" s="216" t="s">
        <v>514</v>
      </c>
      <c r="D273" s="216" t="s">
        <v>144</v>
      </c>
      <c r="E273" s="217" t="s">
        <v>519</v>
      </c>
      <c r="F273" s="218" t="s">
        <v>520</v>
      </c>
      <c r="G273" s="219" t="s">
        <v>147</v>
      </c>
      <c r="H273" s="220">
        <v>390.36000000000001</v>
      </c>
      <c r="I273" s="221"/>
      <c r="J273" s="222">
        <f>ROUND(I273*H273,2)</f>
        <v>0</v>
      </c>
      <c r="K273" s="218" t="s">
        <v>148</v>
      </c>
      <c r="L273" s="42"/>
      <c r="M273" s="223" t="s">
        <v>1</v>
      </c>
      <c r="N273" s="224" t="s">
        <v>42</v>
      </c>
      <c r="O273" s="89"/>
      <c r="P273" s="225">
        <f>O273*H273</f>
        <v>0</v>
      </c>
      <c r="Q273" s="225">
        <v>0.00029999999999999997</v>
      </c>
      <c r="R273" s="225">
        <f>Q273*H273</f>
        <v>0.11710799999999999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221</v>
      </c>
      <c r="AT273" s="227" t="s">
        <v>144</v>
      </c>
      <c r="AU273" s="227" t="s">
        <v>150</v>
      </c>
      <c r="AY273" s="15" t="s">
        <v>141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150</v>
      </c>
      <c r="BK273" s="228">
        <f>ROUND(I273*H273,2)</f>
        <v>0</v>
      </c>
      <c r="BL273" s="15" t="s">
        <v>221</v>
      </c>
      <c r="BM273" s="227" t="s">
        <v>521</v>
      </c>
    </row>
    <row r="274" s="13" customFormat="1">
      <c r="A274" s="13"/>
      <c r="B274" s="229"/>
      <c r="C274" s="230"/>
      <c r="D274" s="231" t="s">
        <v>155</v>
      </c>
      <c r="E274" s="232" t="s">
        <v>1</v>
      </c>
      <c r="F274" s="233" t="s">
        <v>698</v>
      </c>
      <c r="G274" s="230"/>
      <c r="H274" s="234">
        <v>390.36000000000001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155</v>
      </c>
      <c r="AU274" s="240" t="s">
        <v>150</v>
      </c>
      <c r="AV274" s="13" t="s">
        <v>150</v>
      </c>
      <c r="AW274" s="13" t="s">
        <v>32</v>
      </c>
      <c r="AX274" s="13" t="s">
        <v>84</v>
      </c>
      <c r="AY274" s="240" t="s">
        <v>141</v>
      </c>
    </row>
    <row r="275" s="2" customFormat="1">
      <c r="A275" s="36"/>
      <c r="B275" s="37"/>
      <c r="C275" s="216" t="s">
        <v>518</v>
      </c>
      <c r="D275" s="216" t="s">
        <v>144</v>
      </c>
      <c r="E275" s="217" t="s">
        <v>524</v>
      </c>
      <c r="F275" s="218" t="s">
        <v>525</v>
      </c>
      <c r="G275" s="219" t="s">
        <v>147</v>
      </c>
      <c r="H275" s="220">
        <v>390.36000000000001</v>
      </c>
      <c r="I275" s="221"/>
      <c r="J275" s="222">
        <f>ROUND(I275*H275,2)</f>
        <v>0</v>
      </c>
      <c r="K275" s="218" t="s">
        <v>148</v>
      </c>
      <c r="L275" s="42"/>
      <c r="M275" s="223" t="s">
        <v>1</v>
      </c>
      <c r="N275" s="224" t="s">
        <v>42</v>
      </c>
      <c r="O275" s="89"/>
      <c r="P275" s="225">
        <f>O275*H275</f>
        <v>0</v>
      </c>
      <c r="Q275" s="225">
        <v>0.0060499999999999998</v>
      </c>
      <c r="R275" s="225">
        <f>Q275*H275</f>
        <v>2.3616779999999999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221</v>
      </c>
      <c r="AT275" s="227" t="s">
        <v>144</v>
      </c>
      <c r="AU275" s="227" t="s">
        <v>150</v>
      </c>
      <c r="AY275" s="15" t="s">
        <v>141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150</v>
      </c>
      <c r="BK275" s="228">
        <f>ROUND(I275*H275,2)</f>
        <v>0</v>
      </c>
      <c r="BL275" s="15" t="s">
        <v>221</v>
      </c>
      <c r="BM275" s="227" t="s">
        <v>526</v>
      </c>
    </row>
    <row r="276" s="2" customFormat="1" ht="16.5" customHeight="1">
      <c r="A276" s="36"/>
      <c r="B276" s="37"/>
      <c r="C276" s="241" t="s">
        <v>523</v>
      </c>
      <c r="D276" s="241" t="s">
        <v>324</v>
      </c>
      <c r="E276" s="242" t="s">
        <v>528</v>
      </c>
      <c r="F276" s="243" t="s">
        <v>529</v>
      </c>
      <c r="G276" s="244" t="s">
        <v>1</v>
      </c>
      <c r="H276" s="245">
        <v>448.91399999999999</v>
      </c>
      <c r="I276" s="246"/>
      <c r="J276" s="247">
        <f>ROUND(I276*H276,2)</f>
        <v>0</v>
      </c>
      <c r="K276" s="243" t="s">
        <v>1</v>
      </c>
      <c r="L276" s="248"/>
      <c r="M276" s="249" t="s">
        <v>1</v>
      </c>
      <c r="N276" s="250" t="s">
        <v>42</v>
      </c>
      <c r="O276" s="89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7" t="s">
        <v>301</v>
      </c>
      <c r="AT276" s="227" t="s">
        <v>324</v>
      </c>
      <c r="AU276" s="227" t="s">
        <v>150</v>
      </c>
      <c r="AY276" s="15" t="s">
        <v>141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5" t="s">
        <v>150</v>
      </c>
      <c r="BK276" s="228">
        <f>ROUND(I276*H276,2)</f>
        <v>0</v>
      </c>
      <c r="BL276" s="15" t="s">
        <v>221</v>
      </c>
      <c r="BM276" s="227" t="s">
        <v>530</v>
      </c>
    </row>
    <row r="277" s="2" customFormat="1">
      <c r="A277" s="36"/>
      <c r="B277" s="37"/>
      <c r="C277" s="216" t="s">
        <v>527</v>
      </c>
      <c r="D277" s="216" t="s">
        <v>144</v>
      </c>
      <c r="E277" s="217" t="s">
        <v>533</v>
      </c>
      <c r="F277" s="218" t="s">
        <v>534</v>
      </c>
      <c r="G277" s="219" t="s">
        <v>332</v>
      </c>
      <c r="H277" s="251"/>
      <c r="I277" s="221"/>
      <c r="J277" s="222">
        <f>ROUND(I277*H277,2)</f>
        <v>0</v>
      </c>
      <c r="K277" s="218" t="s">
        <v>148</v>
      </c>
      <c r="L277" s="42"/>
      <c r="M277" s="223" t="s">
        <v>1</v>
      </c>
      <c r="N277" s="224" t="s">
        <v>42</v>
      </c>
      <c r="O277" s="89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221</v>
      </c>
      <c r="AT277" s="227" t="s">
        <v>144</v>
      </c>
      <c r="AU277" s="227" t="s">
        <v>150</v>
      </c>
      <c r="AY277" s="15" t="s">
        <v>141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150</v>
      </c>
      <c r="BK277" s="228">
        <f>ROUND(I277*H277,2)</f>
        <v>0</v>
      </c>
      <c r="BL277" s="15" t="s">
        <v>221</v>
      </c>
      <c r="BM277" s="227" t="s">
        <v>535</v>
      </c>
    </row>
    <row r="278" s="12" customFormat="1" ht="22.8" customHeight="1">
      <c r="A278" s="12"/>
      <c r="B278" s="200"/>
      <c r="C278" s="201"/>
      <c r="D278" s="202" t="s">
        <v>75</v>
      </c>
      <c r="E278" s="214" t="s">
        <v>536</v>
      </c>
      <c r="F278" s="214" t="s">
        <v>537</v>
      </c>
      <c r="G278" s="201"/>
      <c r="H278" s="201"/>
      <c r="I278" s="204"/>
      <c r="J278" s="215">
        <f>BK278</f>
        <v>0</v>
      </c>
      <c r="K278" s="201"/>
      <c r="L278" s="206"/>
      <c r="M278" s="207"/>
      <c r="N278" s="208"/>
      <c r="O278" s="208"/>
      <c r="P278" s="209">
        <f>SUM(P279:P282)</f>
        <v>0</v>
      </c>
      <c r="Q278" s="208"/>
      <c r="R278" s="209">
        <f>SUM(R279:R282)</f>
        <v>0.20789199999999999</v>
      </c>
      <c r="S278" s="208"/>
      <c r="T278" s="210">
        <f>SUM(T279:T282)</f>
        <v>0.034317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1" t="s">
        <v>150</v>
      </c>
      <c r="AT278" s="212" t="s">
        <v>75</v>
      </c>
      <c r="AU278" s="212" t="s">
        <v>84</v>
      </c>
      <c r="AY278" s="211" t="s">
        <v>141</v>
      </c>
      <c r="BK278" s="213">
        <f>SUM(BK279:BK282)</f>
        <v>0</v>
      </c>
    </row>
    <row r="279" s="2" customFormat="1" ht="16.5" customHeight="1">
      <c r="A279" s="36"/>
      <c r="B279" s="37"/>
      <c r="C279" s="216" t="s">
        <v>532</v>
      </c>
      <c r="D279" s="216" t="s">
        <v>144</v>
      </c>
      <c r="E279" s="217" t="s">
        <v>539</v>
      </c>
      <c r="F279" s="218" t="s">
        <v>540</v>
      </c>
      <c r="G279" s="219" t="s">
        <v>147</v>
      </c>
      <c r="H279" s="220">
        <v>110.7</v>
      </c>
      <c r="I279" s="221"/>
      <c r="J279" s="222">
        <f>ROUND(I279*H279,2)</f>
        <v>0</v>
      </c>
      <c r="K279" s="218" t="s">
        <v>148</v>
      </c>
      <c r="L279" s="42"/>
      <c r="M279" s="223" t="s">
        <v>1</v>
      </c>
      <c r="N279" s="224" t="s">
        <v>42</v>
      </c>
      <c r="O279" s="89"/>
      <c r="P279" s="225">
        <f>O279*H279</f>
        <v>0</v>
      </c>
      <c r="Q279" s="225">
        <v>0.001</v>
      </c>
      <c r="R279" s="225">
        <f>Q279*H279</f>
        <v>0.11070000000000001</v>
      </c>
      <c r="S279" s="225">
        <v>0.00031</v>
      </c>
      <c r="T279" s="226">
        <f>S279*H279</f>
        <v>0.034317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7" t="s">
        <v>221</v>
      </c>
      <c r="AT279" s="227" t="s">
        <v>144</v>
      </c>
      <c r="AU279" s="227" t="s">
        <v>150</v>
      </c>
      <c r="AY279" s="15" t="s">
        <v>141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5" t="s">
        <v>150</v>
      </c>
      <c r="BK279" s="228">
        <f>ROUND(I279*H279,2)</f>
        <v>0</v>
      </c>
      <c r="BL279" s="15" t="s">
        <v>221</v>
      </c>
      <c r="BM279" s="227" t="s">
        <v>541</v>
      </c>
    </row>
    <row r="280" s="13" customFormat="1">
      <c r="A280" s="13"/>
      <c r="B280" s="229"/>
      <c r="C280" s="230"/>
      <c r="D280" s="231" t="s">
        <v>155</v>
      </c>
      <c r="E280" s="232" t="s">
        <v>1</v>
      </c>
      <c r="F280" s="233" t="s">
        <v>699</v>
      </c>
      <c r="G280" s="230"/>
      <c r="H280" s="234">
        <v>110.7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155</v>
      </c>
      <c r="AU280" s="240" t="s">
        <v>150</v>
      </c>
      <c r="AV280" s="13" t="s">
        <v>150</v>
      </c>
      <c r="AW280" s="13" t="s">
        <v>32</v>
      </c>
      <c r="AX280" s="13" t="s">
        <v>84</v>
      </c>
      <c r="AY280" s="240" t="s">
        <v>141</v>
      </c>
    </row>
    <row r="281" s="2" customFormat="1">
      <c r="A281" s="36"/>
      <c r="B281" s="37"/>
      <c r="C281" s="216" t="s">
        <v>538</v>
      </c>
      <c r="D281" s="216" t="s">
        <v>144</v>
      </c>
      <c r="E281" s="217" t="s">
        <v>544</v>
      </c>
      <c r="F281" s="218" t="s">
        <v>545</v>
      </c>
      <c r="G281" s="219" t="s">
        <v>147</v>
      </c>
      <c r="H281" s="220">
        <v>441.16000000000002</v>
      </c>
      <c r="I281" s="221"/>
      <c r="J281" s="222">
        <f>ROUND(I281*H281,2)</f>
        <v>0</v>
      </c>
      <c r="K281" s="218" t="s">
        <v>148</v>
      </c>
      <c r="L281" s="42"/>
      <c r="M281" s="223" t="s">
        <v>1</v>
      </c>
      <c r="N281" s="224" t="s">
        <v>42</v>
      </c>
      <c r="O281" s="89"/>
      <c r="P281" s="225">
        <f>O281*H281</f>
        <v>0</v>
      </c>
      <c r="Q281" s="225">
        <v>0.00020000000000000001</v>
      </c>
      <c r="R281" s="225">
        <f>Q281*H281</f>
        <v>0.088232000000000005</v>
      </c>
      <c r="S281" s="225">
        <v>0</v>
      </c>
      <c r="T281" s="22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221</v>
      </c>
      <c r="AT281" s="227" t="s">
        <v>144</v>
      </c>
      <c r="AU281" s="227" t="s">
        <v>150</v>
      </c>
      <c r="AY281" s="15" t="s">
        <v>141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150</v>
      </c>
      <c r="BK281" s="228">
        <f>ROUND(I281*H281,2)</f>
        <v>0</v>
      </c>
      <c r="BL281" s="15" t="s">
        <v>221</v>
      </c>
      <c r="BM281" s="227" t="s">
        <v>546</v>
      </c>
    </row>
    <row r="282" s="2" customFormat="1" ht="33" customHeight="1">
      <c r="A282" s="36"/>
      <c r="B282" s="37"/>
      <c r="C282" s="216" t="s">
        <v>543</v>
      </c>
      <c r="D282" s="216" t="s">
        <v>144</v>
      </c>
      <c r="E282" s="217" t="s">
        <v>548</v>
      </c>
      <c r="F282" s="218" t="s">
        <v>549</v>
      </c>
      <c r="G282" s="219" t="s">
        <v>147</v>
      </c>
      <c r="H282" s="220">
        <v>32</v>
      </c>
      <c r="I282" s="221"/>
      <c r="J282" s="222">
        <f>ROUND(I282*H282,2)</f>
        <v>0</v>
      </c>
      <c r="K282" s="218" t="s">
        <v>148</v>
      </c>
      <c r="L282" s="42"/>
      <c r="M282" s="223" t="s">
        <v>1</v>
      </c>
      <c r="N282" s="224" t="s">
        <v>42</v>
      </c>
      <c r="O282" s="89"/>
      <c r="P282" s="225">
        <f>O282*H282</f>
        <v>0</v>
      </c>
      <c r="Q282" s="225">
        <v>0.00027999999999999998</v>
      </c>
      <c r="R282" s="225">
        <f>Q282*H282</f>
        <v>0.0089599999999999992</v>
      </c>
      <c r="S282" s="225">
        <v>0</v>
      </c>
      <c r="T282" s="22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7" t="s">
        <v>221</v>
      </c>
      <c r="AT282" s="227" t="s">
        <v>144</v>
      </c>
      <c r="AU282" s="227" t="s">
        <v>150</v>
      </c>
      <c r="AY282" s="15" t="s">
        <v>141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5" t="s">
        <v>150</v>
      </c>
      <c r="BK282" s="228">
        <f>ROUND(I282*H282,2)</f>
        <v>0</v>
      </c>
      <c r="BL282" s="15" t="s">
        <v>221</v>
      </c>
      <c r="BM282" s="227" t="s">
        <v>550</v>
      </c>
    </row>
    <row r="283" s="12" customFormat="1" ht="25.92" customHeight="1">
      <c r="A283" s="12"/>
      <c r="B283" s="200"/>
      <c r="C283" s="201"/>
      <c r="D283" s="202" t="s">
        <v>75</v>
      </c>
      <c r="E283" s="203" t="s">
        <v>551</v>
      </c>
      <c r="F283" s="203" t="s">
        <v>552</v>
      </c>
      <c r="G283" s="201"/>
      <c r="H283" s="201"/>
      <c r="I283" s="204"/>
      <c r="J283" s="205">
        <f>BK283</f>
        <v>0</v>
      </c>
      <c r="K283" s="201"/>
      <c r="L283" s="206"/>
      <c r="M283" s="207"/>
      <c r="N283" s="208"/>
      <c r="O283" s="208"/>
      <c r="P283" s="209">
        <f>P284+P286+P291</f>
        <v>0</v>
      </c>
      <c r="Q283" s="208"/>
      <c r="R283" s="209">
        <f>R284+R286+R291</f>
        <v>0</v>
      </c>
      <c r="S283" s="208"/>
      <c r="T283" s="210">
        <f>T284+T286+T291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1" t="s">
        <v>167</v>
      </c>
      <c r="AT283" s="212" t="s">
        <v>75</v>
      </c>
      <c r="AU283" s="212" t="s">
        <v>76</v>
      </c>
      <c r="AY283" s="211" t="s">
        <v>141</v>
      </c>
      <c r="BK283" s="213">
        <f>BK284+BK286+BK291</f>
        <v>0</v>
      </c>
    </row>
    <row r="284" s="12" customFormat="1" ht="22.8" customHeight="1">
      <c r="A284" s="12"/>
      <c r="B284" s="200"/>
      <c r="C284" s="201"/>
      <c r="D284" s="202" t="s">
        <v>75</v>
      </c>
      <c r="E284" s="214" t="s">
        <v>553</v>
      </c>
      <c r="F284" s="214" t="s">
        <v>554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P285</f>
        <v>0</v>
      </c>
      <c r="Q284" s="208"/>
      <c r="R284" s="209">
        <f>R285</f>
        <v>0</v>
      </c>
      <c r="S284" s="208"/>
      <c r="T284" s="210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167</v>
      </c>
      <c r="AT284" s="212" t="s">
        <v>75</v>
      </c>
      <c r="AU284" s="212" t="s">
        <v>84</v>
      </c>
      <c r="AY284" s="211" t="s">
        <v>141</v>
      </c>
      <c r="BK284" s="213">
        <f>BK285</f>
        <v>0</v>
      </c>
    </row>
    <row r="285" s="2" customFormat="1" ht="21.75" customHeight="1">
      <c r="A285" s="36"/>
      <c r="B285" s="37"/>
      <c r="C285" s="216" t="s">
        <v>547</v>
      </c>
      <c r="D285" s="216" t="s">
        <v>144</v>
      </c>
      <c r="E285" s="217" t="s">
        <v>556</v>
      </c>
      <c r="F285" s="218" t="s">
        <v>557</v>
      </c>
      <c r="G285" s="219" t="s">
        <v>558</v>
      </c>
      <c r="H285" s="220">
        <v>1</v>
      </c>
      <c r="I285" s="221"/>
      <c r="J285" s="222">
        <f>ROUND(I285*H285,2)</f>
        <v>0</v>
      </c>
      <c r="K285" s="218" t="s">
        <v>148</v>
      </c>
      <c r="L285" s="42"/>
      <c r="M285" s="223" t="s">
        <v>1</v>
      </c>
      <c r="N285" s="224" t="s">
        <v>42</v>
      </c>
      <c r="O285" s="89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559</v>
      </c>
      <c r="AT285" s="227" t="s">
        <v>144</v>
      </c>
      <c r="AU285" s="227" t="s">
        <v>150</v>
      </c>
      <c r="AY285" s="15" t="s">
        <v>141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150</v>
      </c>
      <c r="BK285" s="228">
        <f>ROUND(I285*H285,2)</f>
        <v>0</v>
      </c>
      <c r="BL285" s="15" t="s">
        <v>559</v>
      </c>
      <c r="BM285" s="227" t="s">
        <v>560</v>
      </c>
    </row>
    <row r="286" s="12" customFormat="1" ht="22.8" customHeight="1">
      <c r="A286" s="12"/>
      <c r="B286" s="200"/>
      <c r="C286" s="201"/>
      <c r="D286" s="202" t="s">
        <v>75</v>
      </c>
      <c r="E286" s="214" t="s">
        <v>561</v>
      </c>
      <c r="F286" s="214" t="s">
        <v>562</v>
      </c>
      <c r="G286" s="201"/>
      <c r="H286" s="201"/>
      <c r="I286" s="204"/>
      <c r="J286" s="215">
        <f>BK286</f>
        <v>0</v>
      </c>
      <c r="K286" s="201"/>
      <c r="L286" s="206"/>
      <c r="M286" s="207"/>
      <c r="N286" s="208"/>
      <c r="O286" s="208"/>
      <c r="P286" s="209">
        <f>SUM(P287:P290)</f>
        <v>0</v>
      </c>
      <c r="Q286" s="208"/>
      <c r="R286" s="209">
        <f>SUM(R287:R290)</f>
        <v>0</v>
      </c>
      <c r="S286" s="208"/>
      <c r="T286" s="210">
        <f>SUM(T287:T290)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167</v>
      </c>
      <c r="AT286" s="212" t="s">
        <v>75</v>
      </c>
      <c r="AU286" s="212" t="s">
        <v>84</v>
      </c>
      <c r="AY286" s="211" t="s">
        <v>141</v>
      </c>
      <c r="BK286" s="213">
        <f>SUM(BK287:BK290)</f>
        <v>0</v>
      </c>
    </row>
    <row r="287" s="2" customFormat="1">
      <c r="A287" s="36"/>
      <c r="B287" s="37"/>
      <c r="C287" s="216" t="s">
        <v>555</v>
      </c>
      <c r="D287" s="216" t="s">
        <v>144</v>
      </c>
      <c r="E287" s="217" t="s">
        <v>564</v>
      </c>
      <c r="F287" s="218" t="s">
        <v>565</v>
      </c>
      <c r="G287" s="219" t="s">
        <v>558</v>
      </c>
      <c r="H287" s="220">
        <v>1</v>
      </c>
      <c r="I287" s="221"/>
      <c r="J287" s="222">
        <f>ROUND(I287*H287,2)</f>
        <v>0</v>
      </c>
      <c r="K287" s="218" t="s">
        <v>148</v>
      </c>
      <c r="L287" s="42"/>
      <c r="M287" s="223" t="s">
        <v>1</v>
      </c>
      <c r="N287" s="224" t="s">
        <v>42</v>
      </c>
      <c r="O287" s="89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7" t="s">
        <v>559</v>
      </c>
      <c r="AT287" s="227" t="s">
        <v>144</v>
      </c>
      <c r="AU287" s="227" t="s">
        <v>150</v>
      </c>
      <c r="AY287" s="15" t="s">
        <v>141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5" t="s">
        <v>150</v>
      </c>
      <c r="BK287" s="228">
        <f>ROUND(I287*H287,2)</f>
        <v>0</v>
      </c>
      <c r="BL287" s="15" t="s">
        <v>559</v>
      </c>
      <c r="BM287" s="227" t="s">
        <v>566</v>
      </c>
    </row>
    <row r="288" s="2" customFormat="1" ht="16.5" customHeight="1">
      <c r="A288" s="36"/>
      <c r="B288" s="37"/>
      <c r="C288" s="216" t="s">
        <v>563</v>
      </c>
      <c r="D288" s="216" t="s">
        <v>144</v>
      </c>
      <c r="E288" s="217" t="s">
        <v>568</v>
      </c>
      <c r="F288" s="218" t="s">
        <v>569</v>
      </c>
      <c r="G288" s="219" t="s">
        <v>558</v>
      </c>
      <c r="H288" s="220">
        <v>1</v>
      </c>
      <c r="I288" s="221"/>
      <c r="J288" s="222">
        <f>ROUND(I288*H288,2)</f>
        <v>0</v>
      </c>
      <c r="K288" s="218" t="s">
        <v>148</v>
      </c>
      <c r="L288" s="42"/>
      <c r="M288" s="223" t="s">
        <v>1</v>
      </c>
      <c r="N288" s="224" t="s">
        <v>42</v>
      </c>
      <c r="O288" s="89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559</v>
      </c>
      <c r="AT288" s="227" t="s">
        <v>144</v>
      </c>
      <c r="AU288" s="227" t="s">
        <v>150</v>
      </c>
      <c r="AY288" s="15" t="s">
        <v>141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150</v>
      </c>
      <c r="BK288" s="228">
        <f>ROUND(I288*H288,2)</f>
        <v>0</v>
      </c>
      <c r="BL288" s="15" t="s">
        <v>559</v>
      </c>
      <c r="BM288" s="227" t="s">
        <v>570</v>
      </c>
    </row>
    <row r="289" s="2" customFormat="1">
      <c r="A289" s="36"/>
      <c r="B289" s="37"/>
      <c r="C289" s="216" t="s">
        <v>567</v>
      </c>
      <c r="D289" s="216" t="s">
        <v>144</v>
      </c>
      <c r="E289" s="217" t="s">
        <v>572</v>
      </c>
      <c r="F289" s="218" t="s">
        <v>573</v>
      </c>
      <c r="G289" s="219" t="s">
        <v>558</v>
      </c>
      <c r="H289" s="220">
        <v>1</v>
      </c>
      <c r="I289" s="221"/>
      <c r="J289" s="222">
        <f>ROUND(I289*H289,2)</f>
        <v>0</v>
      </c>
      <c r="K289" s="218" t="s">
        <v>148</v>
      </c>
      <c r="L289" s="42"/>
      <c r="M289" s="223" t="s">
        <v>1</v>
      </c>
      <c r="N289" s="224" t="s">
        <v>42</v>
      </c>
      <c r="O289" s="89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7" t="s">
        <v>559</v>
      </c>
      <c r="AT289" s="227" t="s">
        <v>144</v>
      </c>
      <c r="AU289" s="227" t="s">
        <v>150</v>
      </c>
      <c r="AY289" s="15" t="s">
        <v>141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5" t="s">
        <v>150</v>
      </c>
      <c r="BK289" s="228">
        <f>ROUND(I289*H289,2)</f>
        <v>0</v>
      </c>
      <c r="BL289" s="15" t="s">
        <v>559</v>
      </c>
      <c r="BM289" s="227" t="s">
        <v>574</v>
      </c>
    </row>
    <row r="290" s="2" customFormat="1" ht="16.5" customHeight="1">
      <c r="A290" s="36"/>
      <c r="B290" s="37"/>
      <c r="C290" s="216" t="s">
        <v>571</v>
      </c>
      <c r="D290" s="216" t="s">
        <v>144</v>
      </c>
      <c r="E290" s="217" t="s">
        <v>576</v>
      </c>
      <c r="F290" s="218" t="s">
        <v>577</v>
      </c>
      <c r="G290" s="219" t="s">
        <v>558</v>
      </c>
      <c r="H290" s="220">
        <v>1</v>
      </c>
      <c r="I290" s="221"/>
      <c r="J290" s="222">
        <f>ROUND(I290*H290,2)</f>
        <v>0</v>
      </c>
      <c r="K290" s="218" t="s">
        <v>148</v>
      </c>
      <c r="L290" s="42"/>
      <c r="M290" s="223" t="s">
        <v>1</v>
      </c>
      <c r="N290" s="224" t="s">
        <v>42</v>
      </c>
      <c r="O290" s="89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559</v>
      </c>
      <c r="AT290" s="227" t="s">
        <v>144</v>
      </c>
      <c r="AU290" s="227" t="s">
        <v>150</v>
      </c>
      <c r="AY290" s="15" t="s">
        <v>141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150</v>
      </c>
      <c r="BK290" s="228">
        <f>ROUND(I290*H290,2)</f>
        <v>0</v>
      </c>
      <c r="BL290" s="15" t="s">
        <v>559</v>
      </c>
      <c r="BM290" s="227" t="s">
        <v>578</v>
      </c>
    </row>
    <row r="291" s="12" customFormat="1" ht="22.8" customHeight="1">
      <c r="A291" s="12"/>
      <c r="B291" s="200"/>
      <c r="C291" s="201"/>
      <c r="D291" s="202" t="s">
        <v>75</v>
      </c>
      <c r="E291" s="214" t="s">
        <v>579</v>
      </c>
      <c r="F291" s="214" t="s">
        <v>580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P292</f>
        <v>0</v>
      </c>
      <c r="Q291" s="208"/>
      <c r="R291" s="209">
        <f>R292</f>
        <v>0</v>
      </c>
      <c r="S291" s="208"/>
      <c r="T291" s="210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1" t="s">
        <v>167</v>
      </c>
      <c r="AT291" s="212" t="s">
        <v>75</v>
      </c>
      <c r="AU291" s="212" t="s">
        <v>84</v>
      </c>
      <c r="AY291" s="211" t="s">
        <v>141</v>
      </c>
      <c r="BK291" s="213">
        <f>BK292</f>
        <v>0</v>
      </c>
    </row>
    <row r="292" s="2" customFormat="1" ht="16.5" customHeight="1">
      <c r="A292" s="36"/>
      <c r="B292" s="37"/>
      <c r="C292" s="216" t="s">
        <v>575</v>
      </c>
      <c r="D292" s="216" t="s">
        <v>144</v>
      </c>
      <c r="E292" s="217" t="s">
        <v>582</v>
      </c>
      <c r="F292" s="218" t="s">
        <v>583</v>
      </c>
      <c r="G292" s="219" t="s">
        <v>558</v>
      </c>
      <c r="H292" s="220">
        <v>1</v>
      </c>
      <c r="I292" s="221"/>
      <c r="J292" s="222">
        <f>ROUND(I292*H292,2)</f>
        <v>0</v>
      </c>
      <c r="K292" s="218" t="s">
        <v>148</v>
      </c>
      <c r="L292" s="42"/>
      <c r="M292" s="252" t="s">
        <v>1</v>
      </c>
      <c r="N292" s="253" t="s">
        <v>42</v>
      </c>
      <c r="O292" s="254"/>
      <c r="P292" s="255">
        <f>O292*H292</f>
        <v>0</v>
      </c>
      <c r="Q292" s="255">
        <v>0</v>
      </c>
      <c r="R292" s="255">
        <f>Q292*H292</f>
        <v>0</v>
      </c>
      <c r="S292" s="255">
        <v>0</v>
      </c>
      <c r="T292" s="25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7" t="s">
        <v>559</v>
      </c>
      <c r="AT292" s="227" t="s">
        <v>144</v>
      </c>
      <c r="AU292" s="227" t="s">
        <v>150</v>
      </c>
      <c r="AY292" s="15" t="s">
        <v>141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5" t="s">
        <v>150</v>
      </c>
      <c r="BK292" s="228">
        <f>ROUND(I292*H292,2)</f>
        <v>0</v>
      </c>
      <c r="BL292" s="15" t="s">
        <v>559</v>
      </c>
      <c r="BM292" s="227" t="s">
        <v>584</v>
      </c>
    </row>
    <row r="293" s="2" customFormat="1" ht="6.96" customHeight="1">
      <c r="A293" s="36"/>
      <c r="B293" s="64"/>
      <c r="C293" s="65"/>
      <c r="D293" s="65"/>
      <c r="E293" s="65"/>
      <c r="F293" s="65"/>
      <c r="G293" s="65"/>
      <c r="H293" s="65"/>
      <c r="I293" s="65"/>
      <c r="J293" s="65"/>
      <c r="K293" s="65"/>
      <c r="L293" s="42"/>
      <c r="M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</row>
  </sheetData>
  <sheetProtection sheet="1" autoFilter="0" formatColumns="0" formatRows="0" objects="1" scenarios="1" spinCount="100000" saltValue="8uajdrOQ8Q6yPGCMv3fH9967d+9SAkOMZrSdOK5Y0LWPv0IlyIeBNoz4f5r5N8OMlxxVT+2QL5O+lk/zkJ/B/w==" hashValue="5F4iDIOqFkt9vpDSM4HqZnEQE5QTHi9wUPRSJQGiYWXtl57PNYGvCsn642vW+b8eyqjX3JwiBOl/CnMSm6bAPw==" algorithmName="SHA-512" password="CC35"/>
  <autoFilter ref="C141:K29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2021-11-03T10:25:59Z</dcterms:created>
  <dcterms:modified xsi:type="dcterms:W3CDTF">2021-11-03T10:26:03Z</dcterms:modified>
</cp:coreProperties>
</file>